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'BoQ1'!$A$1:$BC$17</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<sst xmlns="http://schemas.openxmlformats.org/spreadsheetml/2006/main" count="110" uniqueCount="57">
  <si>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</si>
  <si>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</si>
  <si>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</si>
  <si>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</si>
  <si>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</si>
  <si>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</si>
  <si>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</si>
  <si>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</si>
  <si>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</si>
  <si>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</si>
  <si>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</si>
  <si>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</si>
  <si>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</si>
  <si>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</si>
  <si>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</si>
  <si>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</si>
  <si>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</si>
  <si>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</si>
  <si>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</si>
  <si>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</si>
  <si>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</si>
  <si>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</si>
  <si>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</si>
  <si>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</si>
  <si>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</si>
  <si>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</si>
  <si>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</si>
  <si>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</si>
  <si>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</si>
  <si>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</si>
  <si>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</si>
  <si>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</si>
  <si>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</si>
  <si>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</si>
  <si>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</si>
  <si>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</si>
  <si>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</si>
  <si>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</si>
  <si>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</si>
  <si>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Construction of chamber for 100mm sluice plates</t>
  </si>
  <si>
    <t>item2</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</si>
  <si>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</si>
  <si>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</si>
  <si>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</si>
  <si>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</si>
  <si>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</si>
  <si>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</si>
  <si>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</si>
  <si>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</si>
  <si>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</si>
  <si>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</si>
  <si>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Name of Work: Comprehensive Project Management Services for Construction of Proposed India Pavilion at World Expo 2025 at Osaka, Japan on EPC basis</t>
  </si>
  <si>
    <t>Item1</t>
  </si>
  <si>
    <t>Tender Inviting Authority: INDIA TRADE PROMOTION ORGANISATION, PRAGATI MAIDAN, NEW DELHI-110001</t>
  </si>
  <si>
    <t>Contract No:  ITPO/TDMD/Expo 2025/C&amp; D(I)/2023 dated 3.7.2023</t>
  </si>
  <si>
    <r>
      <rPr>
        <b/>
        <sz val="11"/>
        <rFont val="Arial"/>
        <family val="2"/>
      </rPr>
      <t xml:space="preserve">Comprehensive Consultancy services
</t>
    </r>
    <r>
      <rPr>
        <sz val="11"/>
        <rFont val="Arial"/>
        <family val="2"/>
      </rPr>
      <t xml:space="preserve">
From concept to commissioning including Planning, Designing &amp; Architect Services, Pre-engineering design for Civil, Electrical, Plumbing, HVAC, Fire Fighting, Fire Detection, PA System, Lifts, Rainwater Harvesting work, External Development work, Horticulture &amp; Landscaping, IT enabled services, Internal &amp; External services, Audio Visuals etc., obtaining approvals from Local &amp; Statutory bodies and other works as defined in GCC. The scope of work includes preparation of Master Plan and working out various options (Layout Plan, Elevation, 3D, Floor Plans, Conceptual Scheme of Services). The scope also includes co-ordination, Tendering document preparation as per FIDIC Conditions/Format and any other work as required for smooth implementation of the project as one job
</t>
    </r>
    <r>
      <rPr>
        <b/>
        <sz val="11"/>
        <rFont val="Arial"/>
        <family val="2"/>
      </rPr>
      <t>Exhibition Works</t>
    </r>
    <r>
      <rPr>
        <sz val="11"/>
        <rFont val="Arial"/>
        <family val="2"/>
      </rPr>
      <t xml:space="preserve">
All interior works related to thematic displays, audio visual display, state pavilion displays including construction of India Pavilion and other PMC related works upto dismantling of India Pavilion etc.</t>
    </r>
  </si>
  <si>
    <t>Comprehensive Project Management Services for Construction of Proposed India Pavilion at World Expo 2025 at Osaka, Japan on EPC basis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</si>
</sst>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4">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1"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2" fillId="0" borderId="13" xfId="58" applyNumberFormat="1" applyFont="1" applyFill="1" applyBorder="1" applyAlignment="1">
      <alignment vertical="top" wrapText="1"/>
      <protection/>
    </xf>
    <xf numFmtId="0" fontId="62"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64"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64" fontId="2" fillId="0" borderId="13" xfId="57" applyNumberFormat="1" applyFont="1" applyFill="1" applyBorder="1" applyAlignment="1" applyProtection="1">
      <alignment horizontal="right" vertical="top"/>
      <protection locked="0"/>
    </xf>
    <xf numFmtId="164" fontId="2" fillId="0" borderId="11" xfId="57" applyNumberFormat="1" applyFont="1" applyFill="1" applyBorder="1" applyAlignment="1" applyProtection="1">
      <alignment horizontal="center" vertical="top" wrapText="1"/>
      <protection/>
    </xf>
    <xf numFmtId="164" fontId="2" fillId="0" borderId="11" xfId="57" applyNumberFormat="1" applyFont="1" applyFill="1" applyBorder="1" applyAlignment="1">
      <alignment horizontal="center" vertical="top" wrapText="1"/>
      <protection/>
    </xf>
    <xf numFmtId="164"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64"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64" fontId="66" fillId="0" borderId="19" xfId="58" applyNumberFormat="1" applyFont="1" applyFill="1" applyBorder="1" applyAlignment="1">
      <alignment horizontal="right" vertical="top"/>
      <protection/>
    </xf>
    <xf numFmtId="164" fontId="6" fillId="0" borderId="20" xfId="58" applyNumberFormat="1" applyFont="1" applyFill="1" applyBorder="1" applyAlignment="1">
      <alignment horizontal="right" vertical="top"/>
      <protection/>
    </xf>
    <xf numFmtId="10" fontId="67" fillId="33" borderId="11"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66"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1685925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8"/>
  <sheetViews>
    <sheetView showGridLines="0" zoomScale="55" zoomScaleNormal="55" zoomScalePageLayoutView="0" workbookViewId="0" topLeftCell="A1">
      <selection activeCell="M14" sqref="M14"/>
    </sheetView>
  </sheetViews>
  <sheetFormatPr defaultColWidth="9.140625" defaultRowHeight="15"/>
  <cols>
    <col min="1" max="1" width="21.140625" style="59" customWidth="1"/>
    <col min="2" max="2" width="58.140625" style="59" customWidth="1"/>
    <col min="3" max="3" width="10.140625" style="59" hidden="1" customWidth="1"/>
    <col min="4" max="4" width="14.57421875" style="59" hidden="1" customWidth="1"/>
    <col min="5" max="5" width="11.28125" style="59" hidden="1" customWidth="1"/>
    <col min="6" max="6" width="14.421875" style="59" hidden="1" customWidth="1"/>
    <col min="7" max="7" width="14.140625" style="59" hidden="1" customWidth="1"/>
    <col min="8" max="9" width="12.140625" style="59" hidden="1" customWidth="1"/>
    <col min="10" max="10" width="9.00390625" style="59" hidden="1" customWidth="1"/>
    <col min="11" max="11" width="19.57421875" style="59" hidden="1" customWidth="1"/>
    <col min="12" max="12" width="7.00390625" style="59" hidden="1" customWidth="1"/>
    <col min="13" max="13" width="19.00390625" style="59" customWidth="1"/>
    <col min="14" max="14" width="15.28125" style="60" hidden="1" customWidth="1"/>
    <col min="15" max="15" width="14.28125" style="59" hidden="1" customWidth="1"/>
    <col min="16" max="16" width="17.28125" style="59" hidden="1" customWidth="1"/>
    <col min="17" max="17" width="18.421875" style="59" hidden="1" customWidth="1"/>
    <col min="18" max="18" width="17.421875" style="59" hidden="1" customWidth="1"/>
    <col min="19" max="19" width="14.7109375" style="59" hidden="1" customWidth="1"/>
    <col min="20" max="20" width="14.8515625" style="59" hidden="1" customWidth="1"/>
    <col min="21" max="21" width="16.421875" style="59" hidden="1" customWidth="1"/>
    <col min="22" max="22" width="13.00390625" style="59" hidden="1" customWidth="1"/>
    <col min="23" max="51" width="9.140625" style="59" hidden="1" customWidth="1"/>
    <col min="52" max="52" width="10.28125" style="59" hidden="1" customWidth="1"/>
    <col min="53" max="53" width="20.28125" style="59" customWidth="1"/>
    <col min="54" max="54" width="18.8515625" style="59" hidden="1" customWidth="1"/>
    <col min="55" max="55" width="43.57421875" style="59" customWidth="1"/>
    <col min="56" max="238" width="9.140625" style="59" customWidth="1"/>
    <col min="239" max="243" width="9.140625" style="61" customWidth="1"/>
    <col min="244" max="16384" width="9.140625" style="59" customWidth="1"/>
  </cols>
  <sheetData>
    <row r="1" spans="1:243" s="1" customFormat="1" ht="25.5" customHeight="1">
      <c r="A1" s="77" t="str">
        <f>B2&amp;" BoQ"</f>
        <v>Item Rate BoQ</v>
      </c>
      <c r="B1" s="77"/>
      <c r="C1" s="77"/>
      <c r="D1" s="77"/>
      <c r="E1" s="77"/>
      <c r="F1" s="77"/>
      <c r="G1" s="77"/>
      <c r="H1" s="77"/>
      <c r="I1" s="77"/>
      <c r="J1" s="77"/>
      <c r="K1" s="77"/>
      <c r="L1" s="77"/>
      <c r="O1" s="2"/>
      <c r="P1" s="2"/>
      <c r="Q1" s="3"/>
      <c r="IE1" s="3"/>
      <c r="IF1" s="3"/>
      <c r="IG1" s="3"/>
      <c r="IH1" s="3"/>
      <c r="II1" s="3"/>
    </row>
    <row r="2" spans="1:17" s="1" customFormat="1" ht="25.5" customHeight="1" hidden="1">
      <c r="A2" s="4" t="s">
        <v>3</v>
      </c>
      <c r="B2" s="4" t="s">
        <v>4</v>
      </c>
      <c r="C2" s="65" t="s">
        <v>5</v>
      </c>
      <c r="D2" s="65"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8" t="s">
        <v>53</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7"/>
      <c r="IF4" s="7"/>
      <c r="IG4" s="7"/>
      <c r="IH4" s="7"/>
      <c r="II4" s="7"/>
    </row>
    <row r="5" spans="1:243" s="6" customFormat="1" ht="30.75" customHeight="1">
      <c r="A5" s="78" t="s">
        <v>51</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7"/>
      <c r="IF5" s="7"/>
      <c r="IG5" s="7"/>
      <c r="IH5" s="7"/>
      <c r="II5" s="7"/>
    </row>
    <row r="6" spans="1:243" s="6" customFormat="1" ht="30.75" customHeight="1">
      <c r="A6" s="78" t="s">
        <v>54</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7"/>
      <c r="IF6" s="7"/>
      <c r="IG6" s="7"/>
      <c r="IH6" s="7"/>
      <c r="II6" s="7"/>
    </row>
    <row r="7" spans="1:243" s="6" customFormat="1" ht="29.25" customHeight="1" hidden="1">
      <c r="A7" s="79" t="s">
        <v>10</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7"/>
      <c r="IF7" s="7"/>
      <c r="IG7" s="7"/>
      <c r="IH7" s="7"/>
      <c r="II7" s="7"/>
    </row>
    <row r="8" spans="1:243" s="9" customFormat="1" ht="51.75" customHeight="1">
      <c r="A8" s="8" t="s">
        <v>47</v>
      </c>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2"/>
      <c r="IE8" s="10"/>
      <c r="IF8" s="10"/>
      <c r="IG8" s="10"/>
      <c r="IH8" s="10"/>
      <c r="II8" s="10"/>
    </row>
    <row r="9" spans="1:243" s="11" customFormat="1" ht="61.5" customHeight="1">
      <c r="A9" s="71" t="s">
        <v>11</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84" customHeight="1">
      <c r="A11" s="13" t="s">
        <v>0</v>
      </c>
      <c r="B11" s="13" t="s">
        <v>18</v>
      </c>
      <c r="C11" s="13" t="s">
        <v>1</v>
      </c>
      <c r="D11" s="13" t="s">
        <v>19</v>
      </c>
      <c r="E11" s="13" t="s">
        <v>20</v>
      </c>
      <c r="F11" s="13" t="s">
        <v>50</v>
      </c>
      <c r="G11" s="13"/>
      <c r="H11" s="13"/>
      <c r="I11" s="13" t="s">
        <v>21</v>
      </c>
      <c r="J11" s="13" t="s">
        <v>22</v>
      </c>
      <c r="K11" s="13" t="s">
        <v>23</v>
      </c>
      <c r="L11" s="13" t="s">
        <v>24</v>
      </c>
      <c r="M11" s="16" t="s">
        <v>49</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48</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4" customFormat="1" ht="52.5" customHeight="1">
      <c r="A13" s="19">
        <v>1</v>
      </c>
      <c r="B13" s="20" t="s">
        <v>56</v>
      </c>
      <c r="C13" s="21"/>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1"/>
      <c r="BB13" s="32"/>
      <c r="BC13" s="33"/>
      <c r="IE13" s="35">
        <v>1</v>
      </c>
      <c r="IF13" s="35" t="s">
        <v>34</v>
      </c>
      <c r="IG13" s="35" t="s">
        <v>35</v>
      </c>
      <c r="IH13" s="35">
        <v>10</v>
      </c>
      <c r="II13" s="35" t="s">
        <v>36</v>
      </c>
    </row>
    <row r="14" spans="1:243" s="34" customFormat="1" ht="306.75" customHeight="1">
      <c r="A14" s="19">
        <v>1.01</v>
      </c>
      <c r="B14" s="33" t="s">
        <v>55</v>
      </c>
      <c r="C14" s="21" t="s">
        <v>52</v>
      </c>
      <c r="D14" s="69">
        <v>1</v>
      </c>
      <c r="E14" s="23" t="s">
        <v>37</v>
      </c>
      <c r="F14" s="70"/>
      <c r="G14" s="36"/>
      <c r="H14" s="36"/>
      <c r="I14" s="22" t="s">
        <v>38</v>
      </c>
      <c r="J14" s="25">
        <f>IF(I14="Less(-)",-1,1)</f>
        <v>1</v>
      </c>
      <c r="K14" s="26" t="s">
        <v>44</v>
      </c>
      <c r="L14" s="26" t="s">
        <v>7</v>
      </c>
      <c r="M14" s="68"/>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6">
        <f>total_amount_ba($B$2,$D$2,D14,F14,J14,K14,M14)</f>
        <v>0</v>
      </c>
      <c r="BB14" s="66">
        <f>BA14+SUM(N14:AZ14)</f>
        <v>0</v>
      </c>
      <c r="BC14" s="33" t="str">
        <f>SpellNumber(L14,BB14)</f>
        <v>INR Zero Only</v>
      </c>
      <c r="IE14" s="35">
        <v>1.02</v>
      </c>
      <c r="IF14" s="35" t="s">
        <v>39</v>
      </c>
      <c r="IG14" s="35" t="s">
        <v>40</v>
      </c>
      <c r="IH14" s="35">
        <v>213</v>
      </c>
      <c r="II14" s="35" t="s">
        <v>37</v>
      </c>
    </row>
    <row r="15" spans="1:243" s="34" customFormat="1" ht="33" customHeight="1">
      <c r="A15" s="41" t="s">
        <v>42</v>
      </c>
      <c r="B15" s="42"/>
      <c r="C15" s="43"/>
      <c r="D15" s="44"/>
      <c r="E15" s="44"/>
      <c r="F15" s="44"/>
      <c r="G15" s="44"/>
      <c r="H15" s="45"/>
      <c r="I15" s="45"/>
      <c r="J15" s="45"/>
      <c r="K15" s="45"/>
      <c r="L15" s="46"/>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67">
        <f>SUM(BA13:BA14)</f>
        <v>0</v>
      </c>
      <c r="BB15" s="67">
        <f>SUM(BB13:BB14)</f>
        <v>0</v>
      </c>
      <c r="BC15" s="33" t="str">
        <f>SpellNumber($E$2,BB15)</f>
        <v>INR Zero Only</v>
      </c>
      <c r="IE15" s="35">
        <v>4</v>
      </c>
      <c r="IF15" s="35" t="s">
        <v>39</v>
      </c>
      <c r="IG15" s="35" t="s">
        <v>41</v>
      </c>
      <c r="IH15" s="35">
        <v>10</v>
      </c>
      <c r="II15" s="35" t="s">
        <v>37</v>
      </c>
    </row>
    <row r="16" spans="1:243" s="57" customFormat="1" ht="39" customHeight="1" hidden="1">
      <c r="A16" s="42" t="s">
        <v>46</v>
      </c>
      <c r="B16" s="48"/>
      <c r="C16" s="49"/>
      <c r="D16" s="50"/>
      <c r="E16" s="51" t="s">
        <v>43</v>
      </c>
      <c r="F16" s="64"/>
      <c r="G16" s="52"/>
      <c r="H16" s="53"/>
      <c r="I16" s="53"/>
      <c r="J16" s="53"/>
      <c r="K16" s="54"/>
      <c r="L16" s="55"/>
      <c r="M16" s="56"/>
      <c r="O16" s="34"/>
      <c r="P16" s="34"/>
      <c r="Q16" s="34"/>
      <c r="R16" s="34"/>
      <c r="S16" s="34"/>
      <c r="BA16" s="62">
        <f>IF(ISBLANK(F16),0,IF(E16="Excess (+)",ROUND(BA15+(BA15*F16),2),IF(E16="Less (-)",ROUND(BA15+(BA15*F16*(-1)),2),0)))</f>
        <v>0</v>
      </c>
      <c r="BB16" s="63">
        <f>ROUND(BA16,0)</f>
        <v>0</v>
      </c>
      <c r="BC16" s="33" t="str">
        <f>SpellNumber(L16,BB16)</f>
        <v> Zero Only</v>
      </c>
      <c r="IE16" s="58"/>
      <c r="IF16" s="58"/>
      <c r="IG16" s="58"/>
      <c r="IH16" s="58"/>
      <c r="II16" s="58"/>
    </row>
    <row r="17" spans="1:243" s="57" customFormat="1" ht="42.75" customHeight="1">
      <c r="A17" s="41" t="s">
        <v>45</v>
      </c>
      <c r="B17" s="41"/>
      <c r="C17" s="74" t="str">
        <f>SpellNumber($E$2,BB15)</f>
        <v>INR Zero Only</v>
      </c>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6"/>
      <c r="IE17" s="58"/>
      <c r="IF17" s="58"/>
      <c r="IG17" s="58"/>
      <c r="IH17" s="58"/>
      <c r="II17" s="58"/>
    </row>
    <row r="18" spans="3:243" s="14" customFormat="1" ht="15">
      <c r="C18" s="59"/>
      <c r="D18" s="59"/>
      <c r="E18" s="59"/>
      <c r="F18" s="59"/>
      <c r="G18" s="59"/>
      <c r="H18" s="59"/>
      <c r="I18" s="59"/>
      <c r="J18" s="59"/>
      <c r="K18" s="59"/>
      <c r="L18" s="59"/>
      <c r="M18" s="59"/>
      <c r="O18" s="59"/>
      <c r="BA18" s="59"/>
      <c r="BC18" s="59"/>
      <c r="IE18" s="15"/>
      <c r="IF18" s="15"/>
      <c r="IG18" s="15"/>
      <c r="IH18" s="15"/>
      <c r="II18" s="15"/>
    </row>
  </sheetData>
  <sheetProtection password="CA3D" sheet="1" selectLockedCells="1"/>
  <mergeCells count="8">
    <mergeCell ref="A9:BC9"/>
    <mergeCell ref="C17:BC17"/>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type="list" allowBlank="1" showInputMessage="1" showErrorMessage="1" sqref="K13:K14">
      <formula1>"Partial Conversion, Full Conversion"</formula1>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4">
      <formula1>0</formula1>
      <formula2>999999999999999</formula2>
    </dataValidation>
  </dataValidations>
  <printOptions/>
  <pageMargins left="0.55" right="0.33" top="0.61" bottom="0.47" header="0.3" footer="0.3"/>
  <pageSetup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2</v>
      </c>
      <c r="F6" s="83"/>
      <c r="G6" s="83"/>
      <c r="H6" s="83"/>
      <c r="I6" s="83"/>
      <c r="J6" s="83"/>
      <c r="K6" s="83"/>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cp:lastModifiedBy>
  <cp:lastPrinted>2023-03-16T04:23:00Z</cp:lastPrinted>
  <dcterms:created xsi:type="dcterms:W3CDTF">2009-01-30T06:42:42Z</dcterms:created>
  <dcterms:modified xsi:type="dcterms:W3CDTF">2023-07-03T12:07:58Z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