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paku2025.sharepoint.com/sites/EXPOfolder10/DocLib/契約課/01_★入札関係/01_★入札案件（2019-）/2024/20241112【一般】会場外施設等で使用する非化石電気調達業務/01　公告用資料/様式等一式/"/>
    </mc:Choice>
  </mc:AlternateContent>
  <xr:revisionPtr revIDLastSave="7" documentId="13_ncr:1_{FE2B3683-EAA0-4FCF-9467-2FC7DDC5B34C}" xr6:coauthVersionLast="47" xr6:coauthVersionMax="47" xr10:uidLastSave="{3E2D2B36-8E40-4A95-88A3-39DDDCB29F78}"/>
  <bookViews>
    <workbookView xWindow="-110" yWindow="-110" windowWidth="19420" windowHeight="10300" xr2:uid="{628DE3E3-8D4E-4D01-BFB1-056EF8D3BF49}"/>
  </bookViews>
  <sheets>
    <sheet name="単価内訳書" sheetId="16" r:id="rId1"/>
    <sheet name="記入例" sheetId="1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6" i="17" l="1"/>
  <c r="G26" i="17"/>
  <c r="D26" i="17"/>
  <c r="O26" i="17" s="1"/>
  <c r="P26" i="17" s="1"/>
  <c r="N25" i="17"/>
  <c r="D25" i="17"/>
  <c r="K25" i="17" s="1"/>
  <c r="K24" i="17"/>
  <c r="G24" i="17"/>
  <c r="D24" i="17"/>
  <c r="O24" i="17" s="1"/>
  <c r="N23" i="17"/>
  <c r="D23" i="17"/>
  <c r="K23" i="17" s="1"/>
  <c r="K22" i="17"/>
  <c r="G22" i="17"/>
  <c r="D22" i="17"/>
  <c r="O22" i="17" s="1"/>
  <c r="N21" i="17"/>
  <c r="D21" i="17"/>
  <c r="K21" i="17" s="1"/>
  <c r="K20" i="17"/>
  <c r="G20" i="17"/>
  <c r="D20" i="17"/>
  <c r="O20" i="17" s="1"/>
  <c r="N19" i="17"/>
  <c r="D19" i="17"/>
  <c r="K19" i="17" s="1"/>
  <c r="K18" i="17"/>
  <c r="G18" i="17"/>
  <c r="D18" i="17"/>
  <c r="O18" i="17" s="1"/>
  <c r="N17" i="17"/>
  <c r="D17" i="17"/>
  <c r="K17" i="17" s="1"/>
  <c r="K16" i="17"/>
  <c r="G16" i="17"/>
  <c r="D16" i="17"/>
  <c r="O16" i="17" s="1"/>
  <c r="N15" i="17"/>
  <c r="D15" i="17"/>
  <c r="K15" i="17" s="1"/>
  <c r="K14" i="17"/>
  <c r="G14" i="17"/>
  <c r="D14" i="17"/>
  <c r="O14" i="17" s="1"/>
  <c r="N13" i="17"/>
  <c r="D13" i="17"/>
  <c r="K13" i="17" s="1"/>
  <c r="K12" i="17"/>
  <c r="G12" i="17"/>
  <c r="D12" i="17"/>
  <c r="O12" i="17" s="1"/>
  <c r="N11" i="17"/>
  <c r="D11" i="17"/>
  <c r="K11" i="17" s="1"/>
  <c r="D26" i="16"/>
  <c r="D25" i="16"/>
  <c r="G25" i="16" s="1"/>
  <c r="D24" i="16"/>
  <c r="D23" i="16"/>
  <c r="G23" i="16" s="1"/>
  <c r="D22" i="16"/>
  <c r="D21" i="16"/>
  <c r="G21" i="16" s="1"/>
  <c r="D20" i="16"/>
  <c r="K19" i="16"/>
  <c r="D19" i="16"/>
  <c r="G19" i="16" s="1"/>
  <c r="D18" i="16"/>
  <c r="D17" i="16"/>
  <c r="G17" i="16" s="1"/>
  <c r="D16" i="16"/>
  <c r="O16" i="16" s="1"/>
  <c r="D15" i="16"/>
  <c r="G15" i="16" s="1"/>
  <c r="D14" i="16"/>
  <c r="G14" i="16" s="1"/>
  <c r="D13" i="16"/>
  <c r="G13" i="16" s="1"/>
  <c r="D12" i="16"/>
  <c r="D11" i="16"/>
  <c r="G11" i="16" s="1"/>
  <c r="P11" i="17" l="1"/>
  <c r="P21" i="17"/>
  <c r="P15" i="17"/>
  <c r="P23" i="17"/>
  <c r="O15" i="17"/>
  <c r="O17" i="17"/>
  <c r="P17" i="17" s="1"/>
  <c r="G11" i="17"/>
  <c r="N12" i="17"/>
  <c r="P12" i="17" s="1"/>
  <c r="G13" i="17"/>
  <c r="N14" i="17"/>
  <c r="P14" i="17" s="1"/>
  <c r="G15" i="17"/>
  <c r="N16" i="17"/>
  <c r="P16" i="17" s="1"/>
  <c r="G17" i="17"/>
  <c r="N18" i="17"/>
  <c r="P18" i="17" s="1"/>
  <c r="G19" i="17"/>
  <c r="N20" i="17"/>
  <c r="P20" i="17" s="1"/>
  <c r="G21" i="17"/>
  <c r="N22" i="17"/>
  <c r="P22" i="17" s="1"/>
  <c r="G23" i="17"/>
  <c r="N24" i="17"/>
  <c r="P24" i="17" s="1"/>
  <c r="G25" i="17"/>
  <c r="O11" i="17"/>
  <c r="O13" i="17"/>
  <c r="P13" i="17" s="1"/>
  <c r="O19" i="17"/>
  <c r="P19" i="17" s="1"/>
  <c r="O21" i="17"/>
  <c r="O23" i="17"/>
  <c r="O25" i="17"/>
  <c r="P25" i="17" s="1"/>
  <c r="K11" i="16"/>
  <c r="O14" i="16"/>
  <c r="N17" i="16"/>
  <c r="N11" i="16"/>
  <c r="K15" i="16"/>
  <c r="K17" i="16"/>
  <c r="N19" i="16"/>
  <c r="N13" i="16"/>
  <c r="N21" i="16"/>
  <c r="N23" i="16"/>
  <c r="N25" i="16"/>
  <c r="K13" i="16"/>
  <c r="K21" i="16"/>
  <c r="K23" i="16"/>
  <c r="K25" i="16"/>
  <c r="N15" i="16"/>
  <c r="K12" i="16"/>
  <c r="N12" i="16"/>
  <c r="K20" i="16"/>
  <c r="N20" i="16"/>
  <c r="G12" i="16"/>
  <c r="K18" i="16"/>
  <c r="N18" i="16"/>
  <c r="G20" i="16"/>
  <c r="K22" i="16"/>
  <c r="N22" i="16"/>
  <c r="G22" i="16"/>
  <c r="K24" i="16"/>
  <c r="N24" i="16"/>
  <c r="G24" i="16"/>
  <c r="O26" i="16"/>
  <c r="P26" i="16" s="1"/>
  <c r="K26" i="16"/>
  <c r="G26" i="16"/>
  <c r="O12" i="16"/>
  <c r="K16" i="16"/>
  <c r="N16" i="16"/>
  <c r="P16" i="16" s="1"/>
  <c r="G18" i="16"/>
  <c r="O20" i="16"/>
  <c r="O22" i="16"/>
  <c r="O24" i="16"/>
  <c r="K14" i="16"/>
  <c r="N14" i="16"/>
  <c r="P14" i="16" s="1"/>
  <c r="G16" i="16"/>
  <c r="O18" i="16"/>
  <c r="O11" i="16"/>
  <c r="O13" i="16"/>
  <c r="O15" i="16"/>
  <c r="O17" i="16"/>
  <c r="P17" i="16" s="1"/>
  <c r="O19" i="16"/>
  <c r="O21" i="16"/>
  <c r="O23" i="16"/>
  <c r="O25" i="16"/>
  <c r="P15" i="16" l="1"/>
  <c r="P13" i="16"/>
  <c r="P22" i="16"/>
  <c r="P19" i="16"/>
  <c r="P11" i="16"/>
  <c r="P21" i="16"/>
  <c r="P25" i="16"/>
  <c r="P18" i="16"/>
  <c r="P23" i="16"/>
  <c r="P20" i="16"/>
  <c r="P12" i="16"/>
  <c r="P24" i="16"/>
</calcChain>
</file>

<file path=xl/sharedStrings.xml><?xml version="1.0" encoding="utf-8"?>
<sst xmlns="http://schemas.openxmlformats.org/spreadsheetml/2006/main" count="150" uniqueCount="63">
  <si>
    <t>舞洲E</t>
    <rPh sb="0" eb="2">
      <t>マイシマ</t>
    </rPh>
    <phoneticPr fontId="1"/>
  </si>
  <si>
    <t>堺第1</t>
    <rPh sb="0" eb="1">
      <t>サカイ</t>
    </rPh>
    <rPh sb="1" eb="2">
      <t>ダイ</t>
    </rPh>
    <phoneticPr fontId="1"/>
  </si>
  <si>
    <t>堺第2</t>
    <rPh sb="0" eb="1">
      <t>サカイ</t>
    </rPh>
    <rPh sb="1" eb="2">
      <t>ダイ</t>
    </rPh>
    <phoneticPr fontId="1"/>
  </si>
  <si>
    <t>尼崎</t>
    <rPh sb="0" eb="2">
      <t>アマガサキ</t>
    </rPh>
    <phoneticPr fontId="1"/>
  </si>
  <si>
    <t>舞洲AB西</t>
    <rPh sb="0" eb="2">
      <t>マイシマ</t>
    </rPh>
    <rPh sb="4" eb="5">
      <t>ニシ</t>
    </rPh>
    <phoneticPr fontId="1"/>
  </si>
  <si>
    <t>舞洲AB中央</t>
    <rPh sb="0" eb="2">
      <t>マイシマ</t>
    </rPh>
    <rPh sb="4" eb="6">
      <t>チュウオウ</t>
    </rPh>
    <phoneticPr fontId="1"/>
  </si>
  <si>
    <t>舞洲AB東</t>
    <rPh sb="0" eb="2">
      <t>マイシマ</t>
    </rPh>
    <rPh sb="4" eb="5">
      <t>ヒガシ</t>
    </rPh>
    <phoneticPr fontId="1"/>
  </si>
  <si>
    <t>舞洲C</t>
    <rPh sb="0" eb="2">
      <t>マイシマ</t>
    </rPh>
    <phoneticPr fontId="1"/>
  </si>
  <si>
    <t>舞洲D</t>
    <rPh sb="0" eb="2">
      <t>マイシマ</t>
    </rPh>
    <phoneticPr fontId="1"/>
  </si>
  <si>
    <t>臨時電灯</t>
    <rPh sb="0" eb="2">
      <t>リンジ</t>
    </rPh>
    <rPh sb="2" eb="4">
      <t>デントウ</t>
    </rPh>
    <phoneticPr fontId="1"/>
  </si>
  <si>
    <t>臨時電力</t>
    <rPh sb="0" eb="2">
      <t>リンジ</t>
    </rPh>
    <rPh sb="2" eb="4">
      <t>デンリョク</t>
    </rPh>
    <phoneticPr fontId="1"/>
  </si>
  <si>
    <t>高圧臨時</t>
    <rPh sb="0" eb="2">
      <t>コウアツ</t>
    </rPh>
    <rPh sb="2" eb="4">
      <t>リンジ</t>
    </rPh>
    <phoneticPr fontId="1"/>
  </si>
  <si>
    <t>舞洲乗務員休憩所</t>
    <rPh sb="0" eb="2">
      <t>マイシマ</t>
    </rPh>
    <rPh sb="2" eb="8">
      <t>ジョウムインキュウケイジョ</t>
    </rPh>
    <phoneticPr fontId="1"/>
  </si>
  <si>
    <t>高圧臨時</t>
    <rPh sb="0" eb="4">
      <t>コウアツリンジ</t>
    </rPh>
    <phoneticPr fontId="1"/>
  </si>
  <si>
    <t>桜島</t>
    <rPh sb="0" eb="2">
      <t>サクラジマ</t>
    </rPh>
    <phoneticPr fontId="1"/>
  </si>
  <si>
    <t>堺万博P＆R
駐車場（堺市）</t>
    <rPh sb="0" eb="1">
      <t>サカイ</t>
    </rPh>
    <rPh sb="11" eb="12">
      <t>サカイ</t>
    </rPh>
    <rPh sb="12" eb="13">
      <t>シ</t>
    </rPh>
    <phoneticPr fontId="1"/>
  </si>
  <si>
    <t>尼崎万博P＆R
駐車場（尼崎市）</t>
    <rPh sb="0" eb="2">
      <t>アマガサキ</t>
    </rPh>
    <rPh sb="2" eb="4">
      <t>バンパク</t>
    </rPh>
    <rPh sb="8" eb="11">
      <t>チュウシャジョウ</t>
    </rPh>
    <rPh sb="12" eb="14">
      <t>アマガサキ</t>
    </rPh>
    <rPh sb="14" eb="15">
      <t>シ</t>
    </rPh>
    <phoneticPr fontId="1"/>
  </si>
  <si>
    <t>桜島駅バスターミナル
（此花区）</t>
    <rPh sb="0" eb="2">
      <t>サクラジマ</t>
    </rPh>
    <rPh sb="2" eb="3">
      <t>エキ</t>
    </rPh>
    <rPh sb="12" eb="15">
      <t>コノハナク</t>
    </rPh>
    <phoneticPr fontId="1"/>
  </si>
  <si>
    <t>会場</t>
    <rPh sb="0" eb="2">
      <t>カイジョウ</t>
    </rPh>
    <phoneticPr fontId="1"/>
  </si>
  <si>
    <t>夢洲(此花区）</t>
    <rPh sb="0" eb="2">
      <t>ユメシマ</t>
    </rPh>
    <rPh sb="3" eb="6">
      <t>コノハナク</t>
    </rPh>
    <phoneticPr fontId="1"/>
  </si>
  <si>
    <t>高圧臨時</t>
    <phoneticPr fontId="1"/>
  </si>
  <si>
    <t>身障者駐車場</t>
    <phoneticPr fontId="1"/>
  </si>
  <si>
    <t>夢洲北岸西（桟橋）</t>
    <rPh sb="0" eb="4">
      <t>ユメシマホクガン</t>
    </rPh>
    <rPh sb="4" eb="5">
      <t>ニシ</t>
    </rPh>
    <rPh sb="6" eb="8">
      <t>サンバシ</t>
    </rPh>
    <phoneticPr fontId="1"/>
  </si>
  <si>
    <t>弁天町</t>
    <rPh sb="0" eb="3">
      <t>ベンテンチョウ</t>
    </rPh>
    <phoneticPr fontId="1"/>
  </si>
  <si>
    <t>会期中（92日）</t>
    <rPh sb="0" eb="3">
      <t>カイキチュウ</t>
    </rPh>
    <rPh sb="6" eb="7">
      <t>ニチ</t>
    </rPh>
    <phoneticPr fontId="1"/>
  </si>
  <si>
    <t>会期外（106日）</t>
    <rPh sb="0" eb="3">
      <t>カイキガイ</t>
    </rPh>
    <rPh sb="7" eb="8">
      <t>ニチ</t>
    </rPh>
    <phoneticPr fontId="1"/>
  </si>
  <si>
    <t>弁天町臨時（港区）</t>
    <rPh sb="0" eb="3">
      <t>ベンテンチョウ</t>
    </rPh>
    <rPh sb="3" eb="5">
      <t>リンジ</t>
    </rPh>
    <rPh sb="6" eb="8">
      <t>ミナトク</t>
    </rPh>
    <phoneticPr fontId="1"/>
  </si>
  <si>
    <t>電力契約</t>
    <rPh sb="0" eb="4">
      <t>デンリョクケイヤク</t>
    </rPh>
    <phoneticPr fontId="1"/>
  </si>
  <si>
    <t>想定負荷容量(kW)</t>
    <rPh sb="0" eb="6">
      <t>ソウテイフカヨウリョウ</t>
    </rPh>
    <phoneticPr fontId="1"/>
  </si>
  <si>
    <t>（円／kW）</t>
    <phoneticPr fontId="1"/>
  </si>
  <si>
    <t>(kW）</t>
    <phoneticPr fontId="1"/>
  </si>
  <si>
    <t>（円）</t>
    <phoneticPr fontId="1"/>
  </si>
  <si>
    <t>（円／kWh）</t>
    <phoneticPr fontId="1"/>
  </si>
  <si>
    <t>(kWｈ）</t>
    <phoneticPr fontId="1"/>
  </si>
  <si>
    <t>数量①</t>
    <rPh sb="0" eb="2">
      <t>スウリョウ</t>
    </rPh>
    <phoneticPr fontId="1"/>
  </si>
  <si>
    <t>契約希望
単価（税込)②</t>
    <rPh sb="0" eb="2">
      <t>ケイヤク</t>
    </rPh>
    <rPh sb="2" eb="4">
      <t>キボウ</t>
    </rPh>
    <rPh sb="5" eb="7">
      <t>タンカ</t>
    </rPh>
    <rPh sb="8" eb="10">
      <t>ゼイコミ</t>
    </rPh>
    <phoneticPr fontId="1"/>
  </si>
  <si>
    <t>月</t>
    <rPh sb="0" eb="1">
      <t>ツキ</t>
    </rPh>
    <phoneticPr fontId="1"/>
  </si>
  <si>
    <t>月数③</t>
    <rPh sb="0" eb="2">
      <t>ツキスウ</t>
    </rPh>
    <phoneticPr fontId="1"/>
  </si>
  <si>
    <t>数量⑤</t>
    <rPh sb="0" eb="2">
      <t>スウリョウ</t>
    </rPh>
    <phoneticPr fontId="1"/>
  </si>
  <si>
    <t>契約希望
単価（税込)⑥</t>
    <rPh sb="0" eb="2">
      <t>ケイヤク</t>
    </rPh>
    <rPh sb="2" eb="4">
      <t>キボウ</t>
    </rPh>
    <rPh sb="5" eb="7">
      <t>タンカ</t>
    </rPh>
    <rPh sb="8" eb="10">
      <t>ゼイコミ</t>
    </rPh>
    <phoneticPr fontId="1"/>
  </si>
  <si>
    <t>数量⑧</t>
    <rPh sb="0" eb="2">
      <t>スウリョウ</t>
    </rPh>
    <phoneticPr fontId="1"/>
  </si>
  <si>
    <t>④＋⑦＋⑩
（円未満切り捨て）</t>
    <phoneticPr fontId="1"/>
  </si>
  <si>
    <t>舞洲万博P＆R
駐車場（此花区）</t>
    <phoneticPr fontId="1"/>
  </si>
  <si>
    <t>（様式７）</t>
    <phoneticPr fontId="1"/>
  </si>
  <si>
    <t>単価内訳書</t>
    <rPh sb="0" eb="2">
      <t>タンカ</t>
    </rPh>
    <rPh sb="2" eb="5">
      <t>ウチワケショ</t>
    </rPh>
    <phoneticPr fontId="1"/>
  </si>
  <si>
    <t>件名＊2025年日本国際博覧会会場外施設等で使用する非化石電気調達業務（単価契約）</t>
    <rPh sb="0" eb="2">
      <t>ケンメイ</t>
    </rPh>
    <phoneticPr fontId="1"/>
  </si>
  <si>
    <t>住所</t>
    <rPh sb="0" eb="2">
      <t>ジュウショ</t>
    </rPh>
    <phoneticPr fontId="1"/>
  </si>
  <si>
    <t>会社名</t>
    <rPh sb="0" eb="3">
      <t>カイシャメイ</t>
    </rPh>
    <phoneticPr fontId="1"/>
  </si>
  <si>
    <t>代表者名</t>
    <rPh sb="0" eb="4">
      <t>ダイヒョウシャメイ</t>
    </rPh>
    <phoneticPr fontId="1"/>
  </si>
  <si>
    <t>契約希望
単価（税込)⓽</t>
    <rPh sb="0" eb="2">
      <t>ケイヤク</t>
    </rPh>
    <rPh sb="2" eb="4">
      <t>キボウ</t>
    </rPh>
    <rPh sb="5" eb="7">
      <t>タンカ</t>
    </rPh>
    <rPh sb="8" eb="10">
      <t>ゼイコミ</t>
    </rPh>
    <phoneticPr fontId="1"/>
  </si>
  <si>
    <t>基本料金※１</t>
    <rPh sb="0" eb="4">
      <t>キホンリョウキン</t>
    </rPh>
    <phoneticPr fontId="1"/>
  </si>
  <si>
    <t>電力量料金　夏季　※２</t>
    <rPh sb="0" eb="2">
      <t>デンリョク</t>
    </rPh>
    <rPh sb="2" eb="3">
      <t>リョウ</t>
    </rPh>
    <rPh sb="3" eb="5">
      <t>リョウキン</t>
    </rPh>
    <rPh sb="6" eb="8">
      <t>カキ</t>
    </rPh>
    <phoneticPr fontId="1"/>
  </si>
  <si>
    <t>電力量料金　その他季　※３</t>
    <rPh sb="0" eb="2">
      <t>デンリョク</t>
    </rPh>
    <rPh sb="2" eb="3">
      <t>リョウ</t>
    </rPh>
    <rPh sb="3" eb="5">
      <t>リョウキン</t>
    </rPh>
    <rPh sb="8" eb="9">
      <t>タ</t>
    </rPh>
    <rPh sb="9" eb="10">
      <t>キ</t>
    </rPh>
    <phoneticPr fontId="1"/>
  </si>
  <si>
    <t>小計④※４
（①×②×③）</t>
    <rPh sb="0" eb="2">
      <t>ショウケイ</t>
    </rPh>
    <phoneticPr fontId="1"/>
  </si>
  <si>
    <t>小計⑩※４
（⑧×⓽）</t>
    <rPh sb="0" eb="2">
      <t>ショウケイ</t>
    </rPh>
    <phoneticPr fontId="1"/>
  </si>
  <si>
    <t>小計⑦※４
（⑤×⑥）</t>
    <phoneticPr fontId="1"/>
  </si>
  <si>
    <t>【注意事項】
単価内訳書の記載について、次の事項を遵守しない入札は無効となりますのでご注意ください。
(1)　指定する計算方法及び端数処理の方法に従うこと。また、計算に誤りがないこと。
(2)　網掛けのセルを全て記入すること。
(3)　入札書記載金額⑫と、入札書（様式６）に記載する入札金額が一致すること。
※１ 基本料について、力率１００％とし、基本料金に0.85を乗じるものとする。
※２ 夏季とは、7月1日から9月30日までの期間とする。
※３ その他季とは、夏季以外の期間とする。
※４ 小数点以下第3位を四捨五入し、小数点以下第２位まで記入（税込）</t>
    <phoneticPr fontId="1"/>
  </si>
  <si>
    <r>
      <t xml:space="preserve">④＋⑦＋⑩
</t>
    </r>
    <r>
      <rPr>
        <sz val="11"/>
        <color rgb="FFFF0000"/>
        <rFont val="HG丸ｺﾞｼｯｸM-PRO"/>
        <family val="3"/>
        <charset val="128"/>
      </rPr>
      <t>（円未満切り捨て）</t>
    </r>
    <phoneticPr fontId="1"/>
  </si>
  <si>
    <t>総額　⑪</t>
    <rPh sb="0" eb="2">
      <t>ソウガク</t>
    </rPh>
    <phoneticPr fontId="1"/>
  </si>
  <si>
    <t>消費税及び地方消費税相当額⑫
⑪÷110×10
（円未満切り捨て）</t>
    <rPh sb="0" eb="3">
      <t>ショウヒゼイ</t>
    </rPh>
    <rPh sb="3" eb="4">
      <t>オヨ</t>
    </rPh>
    <rPh sb="5" eb="7">
      <t>チホウ</t>
    </rPh>
    <rPh sb="7" eb="10">
      <t>ショウヒゼイ</t>
    </rPh>
    <rPh sb="10" eb="12">
      <t>ソウトウ</t>
    </rPh>
    <rPh sb="12" eb="13">
      <t>ガク</t>
    </rPh>
    <phoneticPr fontId="1"/>
  </si>
  <si>
    <t>入札書記載金額⑬
⑪－⑫</t>
    <phoneticPr fontId="1"/>
  </si>
  <si>
    <r>
      <t xml:space="preserve">消費税及び地方消費税相当額⑫
⑪÷110×10
</t>
    </r>
    <r>
      <rPr>
        <b/>
        <sz val="11"/>
        <color rgb="FFFF0000"/>
        <rFont val="HG丸ｺﾞｼｯｸM-PRO"/>
        <family val="3"/>
        <charset val="128"/>
      </rPr>
      <t>（円未満切り捨て）</t>
    </r>
    <rPh sb="0" eb="3">
      <t>ショウヒゼイ</t>
    </rPh>
    <rPh sb="3" eb="4">
      <t>オヨ</t>
    </rPh>
    <rPh sb="5" eb="7">
      <t>チホウ</t>
    </rPh>
    <rPh sb="7" eb="10">
      <t>ショウヒゼイ</t>
    </rPh>
    <rPh sb="10" eb="12">
      <t>ソウトウ</t>
    </rPh>
    <rPh sb="12" eb="13">
      <t>ガク</t>
    </rPh>
    <phoneticPr fontId="1"/>
  </si>
  <si>
    <t>【注意事項】
単価内訳書の記載について、次の事項を遵守しない入札は無効となりますのでご注意ください。
(1)　指定する計算方法及び端数処理の方法に従うこと。また、計算に誤りがないこと。
(2)　網掛けのセルを全て記入すること。
(3)　入札書記載金額⑬と、入札書（様式６）に記載する入札金額が一致すること。
※１ 基本料について、力率１００％とし、基本料金に0.85を乗じるものとする。
※２ 夏季とは、7月1日から9月30日までの期間とする。
※３ その他季とは、夏季以外の期間とする。
※４ 小数点以下第3位を四捨五入し、小数点以下第２位まで記入（税込）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</si>
</sst>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0_ 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HG丸ｺﾞｼｯｸM-PRO"/>
      <family val="3"/>
      <charset val="128"/>
    </font>
    <font>
      <sz val="22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b/>
      <sz val="11"/>
      <color rgb="FFFF0000"/>
      <name val="HG丸ｺﾞｼｯｸM-PRO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" fontId="4" fillId="0" borderId="2" xfId="0" applyNumberFormat="1" applyFont="1" applyBorder="1">
      <alignment vertical="center"/>
    </xf>
    <xf numFmtId="176" fontId="4" fillId="0" borderId="2" xfId="0" applyNumberFormat="1" applyFont="1" applyBorder="1">
      <alignment vertical="center"/>
    </xf>
    <xf numFmtId="176" fontId="4" fillId="0" borderId="6" xfId="0" applyNumberFormat="1" applyFont="1" applyBorder="1">
      <alignment vertical="center"/>
    </xf>
    <xf numFmtId="176" fontId="4" fillId="2" borderId="2" xfId="0" applyNumberFormat="1" applyFont="1" applyFill="1" applyBorder="1">
      <alignment vertical="center"/>
    </xf>
    <xf numFmtId="177" fontId="4" fillId="2" borderId="8" xfId="0" applyNumberFormat="1" applyFont="1" applyFill="1" applyBorder="1">
      <alignment vertical="center"/>
    </xf>
    <xf numFmtId="177" fontId="4" fillId="0" borderId="6" xfId="0" applyNumberFormat="1" applyFont="1" applyBorder="1">
      <alignment vertical="center"/>
    </xf>
    <xf numFmtId="177" fontId="4" fillId="0" borderId="2" xfId="0" applyNumberFormat="1" applyFont="1" applyBorder="1">
      <alignment vertical="center"/>
    </xf>
    <xf numFmtId="177" fontId="4" fillId="2" borderId="2" xfId="0" applyNumberFormat="1" applyFont="1" applyFill="1" applyBorder="1">
      <alignment vertical="center"/>
    </xf>
    <xf numFmtId="176" fontId="4" fillId="2" borderId="7" xfId="0" applyNumberFormat="1" applyFont="1" applyFill="1" applyBorder="1">
      <alignment vertical="center"/>
    </xf>
    <xf numFmtId="176" fontId="4" fillId="0" borderId="0" xfId="0" applyNumberFormat="1" applyFont="1">
      <alignment vertical="center"/>
    </xf>
    <xf numFmtId="176" fontId="4" fillId="2" borderId="1" xfId="0" applyNumberFormat="1" applyFont="1" applyFill="1" applyBorder="1">
      <alignment vertical="center"/>
    </xf>
    <xf numFmtId="177" fontId="4" fillId="0" borderId="4" xfId="0" applyNumberFormat="1" applyFont="1" applyBorder="1">
      <alignment vertical="center"/>
    </xf>
    <xf numFmtId="177" fontId="4" fillId="0" borderId="1" xfId="0" applyNumberFormat="1" applyFont="1" applyBorder="1">
      <alignment vertical="center"/>
    </xf>
    <xf numFmtId="177" fontId="4" fillId="2" borderId="1" xfId="0" applyNumberFormat="1" applyFont="1" applyFill="1" applyBorder="1">
      <alignment vertical="center"/>
    </xf>
    <xf numFmtId="176" fontId="4" fillId="0" borderId="4" xfId="0" applyNumberFormat="1" applyFont="1" applyBorder="1">
      <alignment vertical="center"/>
    </xf>
    <xf numFmtId="176" fontId="4" fillId="0" borderId="21" xfId="0" applyNumberFormat="1" applyFont="1" applyBorder="1">
      <alignment vertical="center"/>
    </xf>
    <xf numFmtId="1" fontId="4" fillId="0" borderId="1" xfId="0" applyNumberFormat="1" applyFont="1" applyBorder="1">
      <alignment vertical="center"/>
    </xf>
    <xf numFmtId="176" fontId="4" fillId="0" borderId="1" xfId="0" applyNumberFormat="1" applyFont="1" applyBorder="1">
      <alignment vertical="center"/>
    </xf>
    <xf numFmtId="0" fontId="4" fillId="0" borderId="4" xfId="0" applyFont="1" applyBorder="1" applyAlignment="1">
      <alignment horizontal="center" vertical="center" wrapText="1"/>
    </xf>
    <xf numFmtId="177" fontId="4" fillId="0" borderId="0" xfId="0" applyNumberFormat="1" applyFont="1">
      <alignment vertical="center"/>
    </xf>
    <xf numFmtId="176" fontId="4" fillId="2" borderId="15" xfId="0" applyNumberFormat="1" applyFont="1" applyFill="1" applyBorder="1">
      <alignment vertical="center"/>
    </xf>
    <xf numFmtId="176" fontId="4" fillId="0" borderId="0" xfId="0" applyNumberFormat="1" applyFont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177" fontId="4" fillId="2" borderId="5" xfId="0" applyNumberFormat="1" applyFont="1" applyFill="1" applyBorder="1">
      <alignment vertical="center"/>
    </xf>
    <xf numFmtId="176" fontId="4" fillId="0" borderId="16" xfId="0" applyNumberFormat="1" applyFont="1" applyBorder="1">
      <alignment vertical="center"/>
    </xf>
    <xf numFmtId="176" fontId="4" fillId="2" borderId="11" xfId="0" applyNumberFormat="1" applyFont="1" applyFill="1" applyBorder="1">
      <alignment vertical="center"/>
    </xf>
    <xf numFmtId="176" fontId="4" fillId="0" borderId="11" xfId="0" applyNumberFormat="1" applyFont="1" applyBorder="1">
      <alignment vertical="center"/>
    </xf>
    <xf numFmtId="177" fontId="4" fillId="2" borderId="17" xfId="0" applyNumberFormat="1" applyFont="1" applyFill="1" applyBorder="1">
      <alignment vertical="center"/>
    </xf>
    <xf numFmtId="177" fontId="4" fillId="0" borderId="16" xfId="0" applyNumberFormat="1" applyFont="1" applyBorder="1">
      <alignment vertical="center"/>
    </xf>
    <xf numFmtId="177" fontId="4" fillId="0" borderId="11" xfId="0" applyNumberFormat="1" applyFont="1" applyBorder="1">
      <alignment vertical="center"/>
    </xf>
    <xf numFmtId="177" fontId="4" fillId="2" borderId="11" xfId="0" applyNumberFormat="1" applyFont="1" applyFill="1" applyBorder="1">
      <alignment vertical="center"/>
    </xf>
    <xf numFmtId="176" fontId="4" fillId="2" borderId="14" xfId="0" applyNumberFormat="1" applyFont="1" applyFill="1" applyBorder="1">
      <alignment vertical="center"/>
    </xf>
    <xf numFmtId="176" fontId="4" fillId="2" borderId="25" xfId="0" applyNumberFormat="1" applyFont="1" applyFill="1" applyBorder="1">
      <alignment vertical="center"/>
    </xf>
    <xf numFmtId="176" fontId="4" fillId="0" borderId="5" xfId="0" applyNumberFormat="1" applyFont="1" applyBorder="1">
      <alignment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1" fontId="4" fillId="0" borderId="11" xfId="0" applyNumberFormat="1" applyFont="1" applyBorder="1">
      <alignment vertical="center"/>
    </xf>
    <xf numFmtId="176" fontId="4" fillId="0" borderId="26" xfId="0" applyNumberFormat="1" applyFont="1" applyBorder="1">
      <alignment vertical="center"/>
    </xf>
    <xf numFmtId="176" fontId="4" fillId="0" borderId="28" xfId="0" applyNumberFormat="1" applyFont="1" applyBorder="1">
      <alignment vertical="center"/>
    </xf>
    <xf numFmtId="176" fontId="4" fillId="0" borderId="8" xfId="0" applyNumberFormat="1" applyFont="1" applyBorder="1">
      <alignment vertical="center"/>
    </xf>
    <xf numFmtId="0" fontId="4" fillId="0" borderId="29" xfId="0" applyFont="1" applyBorder="1" applyAlignment="1">
      <alignment horizontal="center" vertical="center"/>
    </xf>
    <xf numFmtId="1" fontId="4" fillId="0" borderId="29" xfId="0" applyNumberFormat="1" applyFont="1" applyBorder="1">
      <alignment vertical="center"/>
    </xf>
    <xf numFmtId="176" fontId="4" fillId="0" borderId="29" xfId="0" applyNumberFormat="1" applyFont="1" applyBorder="1">
      <alignment vertical="center"/>
    </xf>
    <xf numFmtId="176" fontId="4" fillId="0" borderId="30" xfId="0" applyNumberFormat="1" applyFont="1" applyBorder="1">
      <alignment vertical="center"/>
    </xf>
    <xf numFmtId="176" fontId="4" fillId="0" borderId="31" xfId="0" applyNumberFormat="1" applyFont="1" applyBorder="1">
      <alignment vertical="center"/>
    </xf>
    <xf numFmtId="176" fontId="4" fillId="2" borderId="29" xfId="0" applyNumberFormat="1" applyFont="1" applyFill="1" applyBorder="1">
      <alignment vertical="center"/>
    </xf>
    <xf numFmtId="177" fontId="4" fillId="2" borderId="27" xfId="0" applyNumberFormat="1" applyFont="1" applyFill="1" applyBorder="1">
      <alignment vertical="center"/>
    </xf>
    <xf numFmtId="177" fontId="4" fillId="0" borderId="31" xfId="0" applyNumberFormat="1" applyFont="1" applyBorder="1">
      <alignment vertical="center"/>
    </xf>
    <xf numFmtId="177" fontId="4" fillId="0" borderId="29" xfId="0" applyNumberFormat="1" applyFont="1" applyBorder="1">
      <alignment vertical="center"/>
    </xf>
    <xf numFmtId="177" fontId="4" fillId="2" borderId="29" xfId="0" applyNumberFormat="1" applyFont="1" applyFill="1" applyBorder="1">
      <alignment vertical="center"/>
    </xf>
    <xf numFmtId="176" fontId="4" fillId="2" borderId="32" xfId="0" applyNumberFormat="1" applyFont="1" applyFill="1" applyBorder="1">
      <alignment vertical="center"/>
    </xf>
    <xf numFmtId="176" fontId="4" fillId="0" borderId="27" xfId="0" applyNumberFormat="1" applyFont="1" applyBorder="1">
      <alignment vertical="center"/>
    </xf>
    <xf numFmtId="176" fontId="4" fillId="3" borderId="1" xfId="0" applyNumberFormat="1" applyFont="1" applyFill="1" applyBorder="1">
      <alignment vertical="center"/>
    </xf>
    <xf numFmtId="176" fontId="4" fillId="3" borderId="29" xfId="0" applyNumberFormat="1" applyFont="1" applyFill="1" applyBorder="1">
      <alignment vertical="center"/>
    </xf>
    <xf numFmtId="176" fontId="4" fillId="3" borderId="2" xfId="0" applyNumberFormat="1" applyFont="1" applyFill="1" applyBorder="1">
      <alignment vertical="center"/>
    </xf>
    <xf numFmtId="176" fontId="4" fillId="3" borderId="11" xfId="0" applyNumberFormat="1" applyFont="1" applyFill="1" applyBorder="1">
      <alignment vertical="center"/>
    </xf>
    <xf numFmtId="177" fontId="4" fillId="3" borderId="5" xfId="0" applyNumberFormat="1" applyFont="1" applyFill="1" applyBorder="1">
      <alignment vertical="center"/>
    </xf>
    <xf numFmtId="177" fontId="4" fillId="3" borderId="27" xfId="0" applyNumberFormat="1" applyFont="1" applyFill="1" applyBorder="1">
      <alignment vertical="center"/>
    </xf>
    <xf numFmtId="177" fontId="4" fillId="3" borderId="8" xfId="0" applyNumberFormat="1" applyFont="1" applyFill="1" applyBorder="1">
      <alignment vertical="center"/>
    </xf>
    <xf numFmtId="177" fontId="4" fillId="3" borderId="17" xfId="0" applyNumberFormat="1" applyFont="1" applyFill="1" applyBorder="1">
      <alignment vertical="center"/>
    </xf>
    <xf numFmtId="177" fontId="4" fillId="3" borderId="1" xfId="0" applyNumberFormat="1" applyFont="1" applyFill="1" applyBorder="1">
      <alignment vertical="center"/>
    </xf>
    <xf numFmtId="177" fontId="4" fillId="3" borderId="29" xfId="0" applyNumberFormat="1" applyFont="1" applyFill="1" applyBorder="1">
      <alignment vertical="center"/>
    </xf>
    <xf numFmtId="177" fontId="4" fillId="3" borderId="2" xfId="0" applyNumberFormat="1" applyFont="1" applyFill="1" applyBorder="1">
      <alignment vertical="center"/>
    </xf>
    <xf numFmtId="177" fontId="4" fillId="3" borderId="11" xfId="0" applyNumberFormat="1" applyFont="1" applyFill="1" applyBorder="1">
      <alignment vertical="center"/>
    </xf>
    <xf numFmtId="176" fontId="4" fillId="3" borderId="14" xfId="0" applyNumberFormat="1" applyFont="1" applyFill="1" applyBorder="1">
      <alignment vertical="center"/>
    </xf>
    <xf numFmtId="176" fontId="4" fillId="3" borderId="32" xfId="0" applyNumberFormat="1" applyFont="1" applyFill="1" applyBorder="1">
      <alignment vertical="center"/>
    </xf>
    <xf numFmtId="176" fontId="4" fillId="3" borderId="7" xfId="0" applyNumberFormat="1" applyFont="1" applyFill="1" applyBorder="1">
      <alignment vertical="center"/>
    </xf>
    <xf numFmtId="176" fontId="4" fillId="3" borderId="25" xfId="0" applyNumberFormat="1" applyFont="1" applyFill="1" applyBorder="1">
      <alignment vertical="center"/>
    </xf>
    <xf numFmtId="176" fontId="4" fillId="3" borderId="15" xfId="0" applyNumberFormat="1" applyFont="1" applyFill="1" applyBorder="1">
      <alignment vertical="center"/>
    </xf>
    <xf numFmtId="0" fontId="4" fillId="2" borderId="22" xfId="0" applyFont="1" applyFill="1" applyBorder="1" applyAlignment="1">
      <alignment horizontal="center" vertical="center"/>
    </xf>
    <xf numFmtId="176" fontId="4" fillId="0" borderId="19" xfId="0" applyNumberFormat="1" applyFont="1" applyBorder="1" applyAlignment="1">
      <alignment horizontal="center" vertical="center" wrapText="1"/>
    </xf>
    <xf numFmtId="176" fontId="4" fillId="0" borderId="20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wrapText="1"/>
    </xf>
    <xf numFmtId="176" fontId="4" fillId="0" borderId="10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1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127001</xdr:colOff>
      <xdr:row>10</xdr:row>
      <xdr:rowOff>52916</xdr:rowOff>
    </xdr:from>
    <xdr:to>
      <xdr:col>9</xdr:col>
      <xdr:colOff>1143001</xdr:colOff>
      <xdr:row>25</xdr:row>
      <xdr:rowOff>285749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7F25C2D-1176-4A54-87FA-FE91CD240546}"/>
            </a:ext>
          </a:extLst>
        </xdr:cNvPr>
        <xdr:cNvSpPr txBox="1"/>
      </xdr:nvSpPr>
      <xdr:spPr>
        <a:xfrm>
          <a:off x="7715251" y="3989916"/>
          <a:ext cx="1016000" cy="6265333"/>
        </a:xfrm>
        <a:prstGeom prst="rect">
          <a:avLst/>
        </a:prstGeom>
        <a:solidFill>
          <a:schemeClr val="lt1"/>
        </a:solidFill>
        <a:ln w="28575" cmpd="sng">
          <a:solidFill>
            <a:srgbClr val="FFFF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</a:rPr>
            <a:t>小数点第３位以下の端数が残っていないことを確認すること。</a:t>
          </a:r>
        </a:p>
      </xdr:txBody>
    </xdr:sp>
    <xdr:clientData/>
  </xdr:twoCellAnchor>
  <xdr:twoCellAnchor>
    <xdr:from>
      <xdr:col>12</xdr:col>
      <xdr:colOff>222250</xdr:colOff>
      <xdr:row>10</xdr:row>
      <xdr:rowOff>52916</xdr:rowOff>
    </xdr:from>
    <xdr:to>
      <xdr:col>12</xdr:col>
      <xdr:colOff>1238250</xdr:colOff>
      <xdr:row>25</xdr:row>
      <xdr:rowOff>285749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F12CA5D-A7D6-41E9-8114-3E77AFE36D4F}"/>
            </a:ext>
          </a:extLst>
        </xdr:cNvPr>
        <xdr:cNvSpPr txBox="1"/>
      </xdr:nvSpPr>
      <xdr:spPr>
        <a:xfrm>
          <a:off x="11546417" y="3989916"/>
          <a:ext cx="1016000" cy="6265333"/>
        </a:xfrm>
        <a:prstGeom prst="rect">
          <a:avLst/>
        </a:prstGeom>
        <a:solidFill>
          <a:schemeClr val="lt1"/>
        </a:solidFill>
        <a:ln w="28575" cmpd="sng">
          <a:solidFill>
            <a:srgbClr val="FFFF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</a:rPr>
            <a:t>小数点第３位以下の端数が残っていないことを確認すること。</a:t>
          </a:r>
        </a:p>
      </xdr:txBody>
    </xdr:sp>
    <xdr:clientData/>
  </xdr:twoCellAnchor>
  <xdr:twoCellAnchor>
    <xdr:from>
      <xdr:col>17</xdr:col>
      <xdr:colOff>226483</xdr:colOff>
      <xdr:row>10</xdr:row>
      <xdr:rowOff>88900</xdr:rowOff>
    </xdr:from>
    <xdr:to>
      <xdr:col>17</xdr:col>
      <xdr:colOff>1242483</xdr:colOff>
      <xdr:row>25</xdr:row>
      <xdr:rowOff>321733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58A1B975-2A63-4DB7-8A5B-A43EDFA6109F}"/>
            </a:ext>
          </a:extLst>
        </xdr:cNvPr>
        <xdr:cNvSpPr txBox="1"/>
      </xdr:nvSpPr>
      <xdr:spPr>
        <a:xfrm>
          <a:off x="15212483" y="4025900"/>
          <a:ext cx="1016000" cy="6265333"/>
        </a:xfrm>
        <a:prstGeom prst="rect">
          <a:avLst/>
        </a:prstGeom>
        <a:solidFill>
          <a:schemeClr val="lt1"/>
        </a:solidFill>
        <a:ln w="28575" cmpd="sng">
          <a:solidFill>
            <a:srgbClr val="FFFF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</a:rPr>
            <a:t>小数点第３位以下の端数が残っていないことを確認すること。</a:t>
          </a:r>
        </a:p>
      </xdr:txBody>
    </xdr:sp>
    <xdr:clientData/>
  </xdr:twoCellAnchor>
  <xdr:twoCellAnchor>
    <xdr:from>
      <xdr:col>17</xdr:col>
      <xdr:colOff>1143000</xdr:colOff>
      <xdr:row>28</xdr:row>
      <xdr:rowOff>137583</xdr:rowOff>
    </xdr:from>
    <xdr:to>
      <xdr:col>18</xdr:col>
      <xdr:colOff>1410759</xdr:colOff>
      <xdr:row>28</xdr:row>
      <xdr:rowOff>442382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51448E8F-C164-44D5-A300-3F0BD2EA9779}"/>
            </a:ext>
          </a:extLst>
        </xdr:cNvPr>
        <xdr:cNvSpPr txBox="1"/>
      </xdr:nvSpPr>
      <xdr:spPr>
        <a:xfrm>
          <a:off x="16129000" y="11631083"/>
          <a:ext cx="1685926" cy="304799"/>
        </a:xfrm>
        <a:prstGeom prst="rect">
          <a:avLst/>
        </a:prstGeom>
        <a:solidFill>
          <a:schemeClr val="lt1"/>
        </a:solidFill>
        <a:ln w="28575" cmpd="sng">
          <a:solidFill>
            <a:srgbClr val="FFFF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 b="1">
              <a:solidFill>
                <a:srgbClr val="FF0000"/>
              </a:solidFill>
            </a:rPr>
            <a:t>⑩ー⑪を遵守すること。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3C904-D5D0-45B9-BB21-3E1ACFA022F2}">
  <dimension ref="A1:U36"/>
  <sheetViews>
    <sheetView tabSelected="1" view="pageBreakPreview" topLeftCell="A22" zoomScale="60" zoomScaleNormal="71" workbookViewId="0">
      <selection activeCell="B27" sqref="B27:M29"/>
    </sheetView>
  </sheetViews>
  <sheetFormatPr defaultRowHeight="13" x14ac:dyDescent="0.55000000000000004"/>
  <cols>
    <col min="1" max="1" width="19.6640625" style="1" bestFit="1" customWidth="1"/>
    <col min="2" max="2" width="17.33203125" style="1" bestFit="1" customWidth="1"/>
    <col min="3" max="3" width="9.08203125" style="1" bestFit="1" customWidth="1"/>
    <col min="4" max="4" width="6.58203125" style="1" bestFit="1" customWidth="1"/>
    <col min="5" max="6" width="9.1640625" style="1" bestFit="1" customWidth="1"/>
    <col min="7" max="7" width="8" style="1" bestFit="1" customWidth="1"/>
    <col min="8" max="8" width="13.25" style="1" bestFit="1" customWidth="1"/>
    <col min="9" max="9" width="7.33203125" style="1" bestFit="1" customWidth="1"/>
    <col min="10" max="10" width="16.9140625" style="1" bestFit="1" customWidth="1"/>
    <col min="11" max="11" width="16.5" style="1" customWidth="1"/>
    <col min="12" max="12" width="15.5" style="1" customWidth="1"/>
    <col min="13" max="13" width="18.58203125" style="1" bestFit="1" customWidth="1"/>
    <col min="14" max="14" width="13.9140625" style="1" hidden="1" customWidth="1"/>
    <col min="15" max="15" width="18.58203125" style="1" hidden="1" customWidth="1"/>
    <col min="16" max="16" width="15.58203125" style="1" bestFit="1" customWidth="1"/>
    <col min="17" max="17" width="13.83203125" style="1" customWidth="1"/>
    <col min="18" max="18" width="18.58203125" style="1" bestFit="1" customWidth="1"/>
    <col min="19" max="19" width="19.08203125" style="1" bestFit="1" customWidth="1"/>
    <col min="20" max="21" width="12.08203125" style="1" customWidth="1"/>
    <col min="22" max="16384" width="8.6640625" style="1"/>
  </cols>
  <sheetData>
    <row r="1" spans="1:21" ht="30" customHeight="1" x14ac:dyDescent="0.55000000000000004">
      <c r="Q1" s="83" t="s">
        <v>43</v>
      </c>
      <c r="R1" s="83"/>
      <c r="S1" s="83"/>
    </row>
    <row r="2" spans="1:21" ht="25.5" x14ac:dyDescent="0.55000000000000004">
      <c r="A2" s="84" t="s">
        <v>44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</row>
    <row r="3" spans="1:21" s="2" customFormat="1" ht="30.5" customHeight="1" x14ac:dyDescent="0.55000000000000004">
      <c r="A3" s="85" t="s">
        <v>45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</row>
    <row r="4" spans="1:21" ht="42.5" customHeight="1" x14ac:dyDescent="0.55000000000000004">
      <c r="J4" s="2"/>
      <c r="K4" s="2" t="s">
        <v>46</v>
      </c>
      <c r="L4" s="80"/>
      <c r="M4" s="80"/>
      <c r="N4" s="80"/>
      <c r="O4" s="80"/>
      <c r="P4" s="80"/>
      <c r="Q4" s="80"/>
      <c r="R4" s="80"/>
      <c r="S4" s="80"/>
    </row>
    <row r="5" spans="1:21" ht="42.5" customHeight="1" x14ac:dyDescent="0.55000000000000004">
      <c r="J5" s="2"/>
      <c r="K5" s="2" t="s">
        <v>47</v>
      </c>
      <c r="L5" s="80"/>
      <c r="M5" s="80"/>
      <c r="N5" s="80"/>
      <c r="O5" s="80"/>
      <c r="P5" s="80"/>
      <c r="Q5" s="80"/>
      <c r="R5" s="80"/>
      <c r="S5" s="80"/>
    </row>
    <row r="6" spans="1:21" ht="42.5" customHeight="1" x14ac:dyDescent="0.55000000000000004">
      <c r="J6" s="2"/>
      <c r="K6" s="2" t="s">
        <v>48</v>
      </c>
      <c r="L6" s="80"/>
      <c r="M6" s="80"/>
      <c r="N6" s="80"/>
      <c r="O6" s="80"/>
      <c r="P6" s="80"/>
      <c r="Q6" s="80"/>
      <c r="R6" s="80"/>
      <c r="S6" s="80"/>
    </row>
    <row r="7" spans="1:21" ht="13.5" thickBot="1" x14ac:dyDescent="0.6"/>
    <row r="8" spans="1:21" ht="27.5" customHeight="1" x14ac:dyDescent="0.55000000000000004">
      <c r="A8" s="98" t="s">
        <v>18</v>
      </c>
      <c r="B8" s="86"/>
      <c r="C8" s="86" t="s">
        <v>27</v>
      </c>
      <c r="D8" s="86"/>
      <c r="E8" s="86" t="s">
        <v>28</v>
      </c>
      <c r="F8" s="88"/>
      <c r="G8" s="98" t="s">
        <v>50</v>
      </c>
      <c r="H8" s="86"/>
      <c r="I8" s="86"/>
      <c r="J8" s="88"/>
      <c r="K8" s="99" t="s">
        <v>51</v>
      </c>
      <c r="L8" s="86"/>
      <c r="M8" s="88"/>
      <c r="N8" s="98" t="s">
        <v>52</v>
      </c>
      <c r="O8" s="86"/>
      <c r="P8" s="86"/>
      <c r="Q8" s="86"/>
      <c r="R8" s="88"/>
      <c r="S8" s="95" t="s">
        <v>41</v>
      </c>
      <c r="T8" s="3"/>
      <c r="U8" s="3"/>
    </row>
    <row r="9" spans="1:21" ht="27.5" customHeight="1" x14ac:dyDescent="0.55000000000000004">
      <c r="A9" s="97"/>
      <c r="B9" s="87"/>
      <c r="C9" s="87"/>
      <c r="D9" s="87"/>
      <c r="E9" s="87"/>
      <c r="F9" s="89"/>
      <c r="G9" s="4" t="s">
        <v>34</v>
      </c>
      <c r="H9" s="5" t="s">
        <v>35</v>
      </c>
      <c r="I9" s="5" t="s">
        <v>37</v>
      </c>
      <c r="J9" s="6" t="s">
        <v>53</v>
      </c>
      <c r="K9" s="4" t="s">
        <v>40</v>
      </c>
      <c r="L9" s="5" t="s">
        <v>49</v>
      </c>
      <c r="M9" s="6" t="s">
        <v>54</v>
      </c>
      <c r="N9" s="4" t="s">
        <v>25</v>
      </c>
      <c r="O9" s="7" t="s">
        <v>24</v>
      </c>
      <c r="P9" s="7" t="s">
        <v>38</v>
      </c>
      <c r="Q9" s="5" t="s">
        <v>39</v>
      </c>
      <c r="R9" s="6" t="s">
        <v>55</v>
      </c>
      <c r="S9" s="96"/>
    </row>
    <row r="10" spans="1:21" ht="27.5" customHeight="1" x14ac:dyDescent="0.55000000000000004">
      <c r="A10" s="97"/>
      <c r="B10" s="87"/>
      <c r="C10" s="87"/>
      <c r="D10" s="87"/>
      <c r="E10" s="87"/>
      <c r="F10" s="89"/>
      <c r="G10" s="4" t="s">
        <v>30</v>
      </c>
      <c r="H10" s="5" t="s">
        <v>29</v>
      </c>
      <c r="I10" s="5" t="s">
        <v>36</v>
      </c>
      <c r="J10" s="33" t="s">
        <v>31</v>
      </c>
      <c r="K10" s="4" t="s">
        <v>33</v>
      </c>
      <c r="L10" s="7" t="s">
        <v>32</v>
      </c>
      <c r="M10" s="33" t="s">
        <v>31</v>
      </c>
      <c r="N10" s="4"/>
      <c r="O10" s="7"/>
      <c r="P10" s="7" t="s">
        <v>33</v>
      </c>
      <c r="Q10" s="7" t="s">
        <v>32</v>
      </c>
      <c r="R10" s="33" t="s">
        <v>31</v>
      </c>
      <c r="S10" s="96"/>
    </row>
    <row r="11" spans="1:21" ht="32" customHeight="1" x14ac:dyDescent="0.55000000000000004">
      <c r="A11" s="27" t="s">
        <v>17</v>
      </c>
      <c r="B11" s="7" t="s">
        <v>14</v>
      </c>
      <c r="C11" s="7" t="s">
        <v>11</v>
      </c>
      <c r="D11" s="25">
        <f t="shared" ref="D11:D26" si="0">E11+F11</f>
        <v>160</v>
      </c>
      <c r="E11" s="26">
        <v>131</v>
      </c>
      <c r="F11" s="44">
        <v>29</v>
      </c>
      <c r="G11" s="23">
        <f>D11</f>
        <v>160</v>
      </c>
      <c r="H11" s="19"/>
      <c r="I11" s="26">
        <v>10</v>
      </c>
      <c r="J11" s="34"/>
      <c r="K11" s="23">
        <f t="shared" ref="K11:K25" si="1">D11*16*92</f>
        <v>235520</v>
      </c>
      <c r="L11" s="22"/>
      <c r="M11" s="34"/>
      <c r="N11" s="20">
        <f t="shared" ref="N11:N17" si="2">D11*8*106</f>
        <v>135680</v>
      </c>
      <c r="O11" s="21">
        <f t="shared" ref="O11:O25" si="3">D11*16*92</f>
        <v>235520</v>
      </c>
      <c r="P11" s="26">
        <f>N11+O11</f>
        <v>371200</v>
      </c>
      <c r="Q11" s="22"/>
      <c r="R11" s="34"/>
      <c r="S11" s="42"/>
      <c r="T11" s="18"/>
      <c r="U11" s="18"/>
    </row>
    <row r="12" spans="1:21" ht="32" customHeight="1" x14ac:dyDescent="0.55000000000000004">
      <c r="A12" s="97" t="s">
        <v>19</v>
      </c>
      <c r="B12" s="7" t="s">
        <v>21</v>
      </c>
      <c r="C12" s="7" t="s">
        <v>20</v>
      </c>
      <c r="D12" s="25">
        <f t="shared" si="0"/>
        <v>81</v>
      </c>
      <c r="E12" s="26">
        <v>69</v>
      </c>
      <c r="F12" s="44">
        <v>12</v>
      </c>
      <c r="G12" s="23">
        <f t="shared" ref="G12:G25" si="4">D12</f>
        <v>81</v>
      </c>
      <c r="H12" s="19"/>
      <c r="I12" s="26">
        <v>10</v>
      </c>
      <c r="J12" s="34"/>
      <c r="K12" s="23">
        <f t="shared" si="1"/>
        <v>119232</v>
      </c>
      <c r="L12" s="22"/>
      <c r="M12" s="34"/>
      <c r="N12" s="20">
        <f t="shared" si="2"/>
        <v>68688</v>
      </c>
      <c r="O12" s="21">
        <f t="shared" si="3"/>
        <v>119232</v>
      </c>
      <c r="P12" s="26">
        <f t="shared" ref="P12:P26" si="5">N12+O12</f>
        <v>187920</v>
      </c>
      <c r="Q12" s="22"/>
      <c r="R12" s="34"/>
      <c r="S12" s="42"/>
      <c r="T12" s="18"/>
      <c r="U12" s="18"/>
    </row>
    <row r="13" spans="1:21" ht="32" customHeight="1" x14ac:dyDescent="0.55000000000000004">
      <c r="A13" s="97"/>
      <c r="B13" s="7" t="s">
        <v>22</v>
      </c>
      <c r="C13" s="7" t="s">
        <v>9</v>
      </c>
      <c r="D13" s="25">
        <f t="shared" si="0"/>
        <v>30</v>
      </c>
      <c r="E13" s="26">
        <v>30</v>
      </c>
      <c r="F13" s="24"/>
      <c r="G13" s="23">
        <f t="shared" si="4"/>
        <v>30</v>
      </c>
      <c r="H13" s="19"/>
      <c r="I13" s="26">
        <v>10</v>
      </c>
      <c r="J13" s="34"/>
      <c r="K13" s="23">
        <f t="shared" si="1"/>
        <v>44160</v>
      </c>
      <c r="L13" s="22"/>
      <c r="M13" s="34"/>
      <c r="N13" s="20">
        <f t="shared" si="2"/>
        <v>25440</v>
      </c>
      <c r="O13" s="21">
        <f t="shared" si="3"/>
        <v>44160</v>
      </c>
      <c r="P13" s="26">
        <f t="shared" si="5"/>
        <v>69600</v>
      </c>
      <c r="Q13" s="22"/>
      <c r="R13" s="34"/>
      <c r="S13" s="42"/>
      <c r="T13" s="18"/>
      <c r="U13" s="18"/>
    </row>
    <row r="14" spans="1:21" ht="32" customHeight="1" x14ac:dyDescent="0.55000000000000004">
      <c r="A14" s="90" t="s">
        <v>42</v>
      </c>
      <c r="B14" s="7" t="s">
        <v>4</v>
      </c>
      <c r="C14" s="7" t="s">
        <v>11</v>
      </c>
      <c r="D14" s="25">
        <f t="shared" si="0"/>
        <v>404</v>
      </c>
      <c r="E14" s="26">
        <v>387</v>
      </c>
      <c r="F14" s="44">
        <v>17</v>
      </c>
      <c r="G14" s="23">
        <f t="shared" si="4"/>
        <v>404</v>
      </c>
      <c r="H14" s="19"/>
      <c r="I14" s="26">
        <v>10</v>
      </c>
      <c r="J14" s="34"/>
      <c r="K14" s="23">
        <f t="shared" si="1"/>
        <v>594688</v>
      </c>
      <c r="L14" s="22"/>
      <c r="M14" s="34"/>
      <c r="N14" s="20">
        <f t="shared" si="2"/>
        <v>342592</v>
      </c>
      <c r="O14" s="21">
        <f t="shared" si="3"/>
        <v>594688</v>
      </c>
      <c r="P14" s="26">
        <f t="shared" si="5"/>
        <v>937280</v>
      </c>
      <c r="Q14" s="22"/>
      <c r="R14" s="34"/>
      <c r="S14" s="42"/>
      <c r="T14" s="18"/>
      <c r="U14" s="18"/>
    </row>
    <row r="15" spans="1:21" ht="32" customHeight="1" x14ac:dyDescent="0.55000000000000004">
      <c r="A15" s="90"/>
      <c r="B15" s="87" t="s">
        <v>5</v>
      </c>
      <c r="C15" s="51" t="s">
        <v>9</v>
      </c>
      <c r="D15" s="52">
        <f t="shared" si="0"/>
        <v>20</v>
      </c>
      <c r="E15" s="53">
        <v>20</v>
      </c>
      <c r="F15" s="54"/>
      <c r="G15" s="55">
        <f t="shared" si="4"/>
        <v>20</v>
      </c>
      <c r="H15" s="56"/>
      <c r="I15" s="53">
        <v>10</v>
      </c>
      <c r="J15" s="57"/>
      <c r="K15" s="55">
        <f t="shared" si="1"/>
        <v>29440</v>
      </c>
      <c r="L15" s="60"/>
      <c r="M15" s="57"/>
      <c r="N15" s="58">
        <f t="shared" si="2"/>
        <v>16960</v>
      </c>
      <c r="O15" s="59">
        <f t="shared" si="3"/>
        <v>29440</v>
      </c>
      <c r="P15" s="53">
        <f t="shared" si="5"/>
        <v>46400</v>
      </c>
      <c r="Q15" s="60"/>
      <c r="R15" s="57"/>
      <c r="S15" s="61"/>
      <c r="T15" s="18"/>
      <c r="U15" s="18"/>
    </row>
    <row r="16" spans="1:21" ht="32" customHeight="1" x14ac:dyDescent="0.55000000000000004">
      <c r="A16" s="90"/>
      <c r="B16" s="87"/>
      <c r="C16" s="8" t="s">
        <v>10</v>
      </c>
      <c r="D16" s="9">
        <f t="shared" si="0"/>
        <v>2</v>
      </c>
      <c r="E16" s="49"/>
      <c r="F16" s="50">
        <v>2</v>
      </c>
      <c r="G16" s="11">
        <f t="shared" si="4"/>
        <v>2</v>
      </c>
      <c r="H16" s="12"/>
      <c r="I16" s="10">
        <v>10</v>
      </c>
      <c r="J16" s="13"/>
      <c r="K16" s="11">
        <f t="shared" si="1"/>
        <v>2944</v>
      </c>
      <c r="L16" s="16"/>
      <c r="M16" s="13"/>
      <c r="N16" s="14">
        <f t="shared" si="2"/>
        <v>1696</v>
      </c>
      <c r="O16" s="15">
        <f t="shared" si="3"/>
        <v>2944</v>
      </c>
      <c r="P16" s="10">
        <f t="shared" si="5"/>
        <v>4640</v>
      </c>
      <c r="Q16" s="16"/>
      <c r="R16" s="13"/>
      <c r="S16" s="17"/>
      <c r="T16" s="18"/>
      <c r="U16" s="18"/>
    </row>
    <row r="17" spans="1:21" ht="32" customHeight="1" x14ac:dyDescent="0.55000000000000004">
      <c r="A17" s="90"/>
      <c r="B17" s="87" t="s">
        <v>6</v>
      </c>
      <c r="C17" s="51" t="s">
        <v>11</v>
      </c>
      <c r="D17" s="52">
        <f t="shared" si="0"/>
        <v>50</v>
      </c>
      <c r="E17" s="53">
        <v>44</v>
      </c>
      <c r="F17" s="62">
        <v>6</v>
      </c>
      <c r="G17" s="55">
        <f t="shared" si="4"/>
        <v>50</v>
      </c>
      <c r="H17" s="56"/>
      <c r="I17" s="53">
        <v>10</v>
      </c>
      <c r="J17" s="57"/>
      <c r="K17" s="55">
        <f t="shared" si="1"/>
        <v>73600</v>
      </c>
      <c r="L17" s="60"/>
      <c r="M17" s="57"/>
      <c r="N17" s="58">
        <f t="shared" si="2"/>
        <v>42400</v>
      </c>
      <c r="O17" s="59">
        <f t="shared" si="3"/>
        <v>73600</v>
      </c>
      <c r="P17" s="53">
        <f t="shared" si="5"/>
        <v>116000</v>
      </c>
      <c r="Q17" s="60"/>
      <c r="R17" s="57"/>
      <c r="S17" s="61"/>
      <c r="T17" s="18"/>
      <c r="U17" s="18"/>
    </row>
    <row r="18" spans="1:21" ht="32" customHeight="1" x14ac:dyDescent="0.55000000000000004">
      <c r="A18" s="90"/>
      <c r="B18" s="87"/>
      <c r="C18" s="8" t="s">
        <v>11</v>
      </c>
      <c r="D18" s="9">
        <f t="shared" si="0"/>
        <v>300</v>
      </c>
      <c r="E18" s="49"/>
      <c r="F18" s="50">
        <v>300</v>
      </c>
      <c r="G18" s="11">
        <f t="shared" si="4"/>
        <v>300</v>
      </c>
      <c r="H18" s="12"/>
      <c r="I18" s="10">
        <v>10</v>
      </c>
      <c r="J18" s="13"/>
      <c r="K18" s="11">
        <f t="shared" si="1"/>
        <v>441600</v>
      </c>
      <c r="L18" s="16"/>
      <c r="M18" s="13"/>
      <c r="N18" s="14">
        <f>D18*2*89</f>
        <v>53400</v>
      </c>
      <c r="O18" s="15">
        <f t="shared" si="3"/>
        <v>441600</v>
      </c>
      <c r="P18" s="10">
        <f t="shared" si="5"/>
        <v>495000</v>
      </c>
      <c r="Q18" s="16"/>
      <c r="R18" s="13"/>
      <c r="S18" s="17"/>
      <c r="T18" s="18"/>
      <c r="U18" s="18"/>
    </row>
    <row r="19" spans="1:21" ht="32" customHeight="1" x14ac:dyDescent="0.55000000000000004">
      <c r="A19" s="90"/>
      <c r="B19" s="7" t="s">
        <v>12</v>
      </c>
      <c r="C19" s="7" t="s">
        <v>13</v>
      </c>
      <c r="D19" s="25">
        <f t="shared" si="0"/>
        <v>329</v>
      </c>
      <c r="E19" s="26">
        <v>97</v>
      </c>
      <c r="F19" s="44">
        <v>232</v>
      </c>
      <c r="G19" s="23">
        <f t="shared" si="4"/>
        <v>329</v>
      </c>
      <c r="H19" s="19"/>
      <c r="I19" s="26">
        <v>10</v>
      </c>
      <c r="J19" s="34"/>
      <c r="K19" s="23">
        <f t="shared" si="1"/>
        <v>484288</v>
      </c>
      <c r="L19" s="22"/>
      <c r="M19" s="34"/>
      <c r="N19" s="20">
        <f>D19*4*106</f>
        <v>139496</v>
      </c>
      <c r="O19" s="21">
        <f t="shared" si="3"/>
        <v>484288</v>
      </c>
      <c r="P19" s="26">
        <f t="shared" si="5"/>
        <v>623784</v>
      </c>
      <c r="Q19" s="22"/>
      <c r="R19" s="34"/>
      <c r="S19" s="42"/>
      <c r="T19" s="18"/>
      <c r="U19" s="18"/>
    </row>
    <row r="20" spans="1:21" ht="32" customHeight="1" x14ac:dyDescent="0.55000000000000004">
      <c r="A20" s="90"/>
      <c r="B20" s="7" t="s">
        <v>7</v>
      </c>
      <c r="C20" s="7" t="s">
        <v>13</v>
      </c>
      <c r="D20" s="25">
        <f t="shared" si="0"/>
        <v>56</v>
      </c>
      <c r="E20" s="26">
        <v>46</v>
      </c>
      <c r="F20" s="44">
        <v>10</v>
      </c>
      <c r="G20" s="23">
        <f t="shared" si="4"/>
        <v>56</v>
      </c>
      <c r="H20" s="19"/>
      <c r="I20" s="26">
        <v>10</v>
      </c>
      <c r="J20" s="34"/>
      <c r="K20" s="23">
        <f t="shared" si="1"/>
        <v>82432</v>
      </c>
      <c r="L20" s="22"/>
      <c r="M20" s="34"/>
      <c r="N20" s="20">
        <f t="shared" ref="N20:N25" si="6">D20*8*106</f>
        <v>47488</v>
      </c>
      <c r="O20" s="21">
        <f t="shared" si="3"/>
        <v>82432</v>
      </c>
      <c r="P20" s="26">
        <f t="shared" si="5"/>
        <v>129920</v>
      </c>
      <c r="Q20" s="22"/>
      <c r="R20" s="34"/>
      <c r="S20" s="42"/>
      <c r="T20" s="18"/>
      <c r="U20" s="18"/>
    </row>
    <row r="21" spans="1:21" ht="32" customHeight="1" x14ac:dyDescent="0.55000000000000004">
      <c r="A21" s="90"/>
      <c r="B21" s="7" t="s">
        <v>8</v>
      </c>
      <c r="C21" s="7" t="s">
        <v>9</v>
      </c>
      <c r="D21" s="25">
        <f t="shared" si="0"/>
        <v>11</v>
      </c>
      <c r="E21" s="26">
        <v>11</v>
      </c>
      <c r="F21" s="24"/>
      <c r="G21" s="23">
        <f t="shared" si="4"/>
        <v>11</v>
      </c>
      <c r="H21" s="19"/>
      <c r="I21" s="26">
        <v>10</v>
      </c>
      <c r="J21" s="34"/>
      <c r="K21" s="23">
        <f t="shared" si="1"/>
        <v>16192</v>
      </c>
      <c r="L21" s="22"/>
      <c r="M21" s="34"/>
      <c r="N21" s="20">
        <f t="shared" si="6"/>
        <v>9328</v>
      </c>
      <c r="O21" s="21">
        <f t="shared" si="3"/>
        <v>16192</v>
      </c>
      <c r="P21" s="26">
        <f t="shared" si="5"/>
        <v>25520</v>
      </c>
      <c r="Q21" s="22"/>
      <c r="R21" s="34"/>
      <c r="S21" s="42"/>
      <c r="T21" s="18"/>
      <c r="U21" s="18"/>
    </row>
    <row r="22" spans="1:21" ht="32" customHeight="1" x14ac:dyDescent="0.55000000000000004">
      <c r="A22" s="90"/>
      <c r="B22" s="7" t="s">
        <v>0</v>
      </c>
      <c r="C22" s="7" t="s">
        <v>11</v>
      </c>
      <c r="D22" s="25">
        <f t="shared" si="0"/>
        <v>78</v>
      </c>
      <c r="E22" s="26">
        <v>73</v>
      </c>
      <c r="F22" s="44">
        <v>5</v>
      </c>
      <c r="G22" s="23">
        <f t="shared" si="4"/>
        <v>78</v>
      </c>
      <c r="H22" s="19"/>
      <c r="I22" s="26">
        <v>10</v>
      </c>
      <c r="J22" s="34"/>
      <c r="K22" s="23">
        <f t="shared" si="1"/>
        <v>114816</v>
      </c>
      <c r="L22" s="22"/>
      <c r="M22" s="34"/>
      <c r="N22" s="20">
        <f t="shared" si="6"/>
        <v>66144</v>
      </c>
      <c r="O22" s="21">
        <f t="shared" si="3"/>
        <v>114816</v>
      </c>
      <c r="P22" s="26">
        <f t="shared" si="5"/>
        <v>180960</v>
      </c>
      <c r="Q22" s="22"/>
      <c r="R22" s="34"/>
      <c r="S22" s="42"/>
      <c r="T22" s="18"/>
      <c r="U22" s="18"/>
    </row>
    <row r="23" spans="1:21" ht="32" customHeight="1" x14ac:dyDescent="0.55000000000000004">
      <c r="A23" s="90" t="s">
        <v>15</v>
      </c>
      <c r="B23" s="7" t="s">
        <v>1</v>
      </c>
      <c r="C23" s="7" t="s">
        <v>11</v>
      </c>
      <c r="D23" s="25">
        <f t="shared" si="0"/>
        <v>234</v>
      </c>
      <c r="E23" s="26">
        <v>193</v>
      </c>
      <c r="F23" s="44">
        <v>41</v>
      </c>
      <c r="G23" s="23">
        <f t="shared" si="4"/>
        <v>234</v>
      </c>
      <c r="H23" s="19"/>
      <c r="I23" s="26">
        <v>10</v>
      </c>
      <c r="J23" s="34"/>
      <c r="K23" s="23">
        <f t="shared" si="1"/>
        <v>344448</v>
      </c>
      <c r="L23" s="22"/>
      <c r="M23" s="34"/>
      <c r="N23" s="20">
        <f t="shared" si="6"/>
        <v>198432</v>
      </c>
      <c r="O23" s="21">
        <f t="shared" si="3"/>
        <v>344448</v>
      </c>
      <c r="P23" s="26">
        <f t="shared" si="5"/>
        <v>542880</v>
      </c>
      <c r="Q23" s="22"/>
      <c r="R23" s="34"/>
      <c r="S23" s="42"/>
      <c r="T23" s="18"/>
      <c r="U23" s="18"/>
    </row>
    <row r="24" spans="1:21" ht="32" customHeight="1" x14ac:dyDescent="0.55000000000000004">
      <c r="A24" s="90"/>
      <c r="B24" s="7" t="s">
        <v>2</v>
      </c>
      <c r="C24" s="7" t="s">
        <v>11</v>
      </c>
      <c r="D24" s="25">
        <f t="shared" si="0"/>
        <v>73</v>
      </c>
      <c r="E24" s="26">
        <v>66</v>
      </c>
      <c r="F24" s="44">
        <v>7</v>
      </c>
      <c r="G24" s="23">
        <f t="shared" si="4"/>
        <v>73</v>
      </c>
      <c r="H24" s="19"/>
      <c r="I24" s="26">
        <v>10</v>
      </c>
      <c r="J24" s="34"/>
      <c r="K24" s="23">
        <f t="shared" si="1"/>
        <v>107456</v>
      </c>
      <c r="L24" s="22"/>
      <c r="M24" s="34"/>
      <c r="N24" s="20">
        <f t="shared" si="6"/>
        <v>61904</v>
      </c>
      <c r="O24" s="21">
        <f t="shared" si="3"/>
        <v>107456</v>
      </c>
      <c r="P24" s="26">
        <f t="shared" si="5"/>
        <v>169360</v>
      </c>
      <c r="Q24" s="22"/>
      <c r="R24" s="34"/>
      <c r="S24" s="42"/>
      <c r="T24" s="18"/>
      <c r="U24" s="18"/>
    </row>
    <row r="25" spans="1:21" ht="32" customHeight="1" x14ac:dyDescent="0.55000000000000004">
      <c r="A25" s="27" t="s">
        <v>16</v>
      </c>
      <c r="B25" s="7" t="s">
        <v>3</v>
      </c>
      <c r="C25" s="7" t="s">
        <v>11</v>
      </c>
      <c r="D25" s="25">
        <f t="shared" si="0"/>
        <v>231</v>
      </c>
      <c r="E25" s="26">
        <v>208</v>
      </c>
      <c r="F25" s="44">
        <v>23</v>
      </c>
      <c r="G25" s="23">
        <f t="shared" si="4"/>
        <v>231</v>
      </c>
      <c r="H25" s="19"/>
      <c r="I25" s="26">
        <v>10</v>
      </c>
      <c r="J25" s="34"/>
      <c r="K25" s="23">
        <f t="shared" si="1"/>
        <v>340032</v>
      </c>
      <c r="L25" s="22"/>
      <c r="M25" s="34"/>
      <c r="N25" s="20">
        <f t="shared" si="6"/>
        <v>195888</v>
      </c>
      <c r="O25" s="21">
        <f t="shared" si="3"/>
        <v>340032</v>
      </c>
      <c r="P25" s="26">
        <f t="shared" si="5"/>
        <v>535920</v>
      </c>
      <c r="Q25" s="22"/>
      <c r="R25" s="34"/>
      <c r="S25" s="42"/>
      <c r="T25" s="18"/>
      <c r="U25" s="18"/>
    </row>
    <row r="26" spans="1:21" ht="32" customHeight="1" thickBot="1" x14ac:dyDescent="0.6">
      <c r="A26" s="45" t="s">
        <v>26</v>
      </c>
      <c r="B26" s="46" t="s">
        <v>23</v>
      </c>
      <c r="C26" s="46" t="s">
        <v>9</v>
      </c>
      <c r="D26" s="47">
        <f t="shared" si="0"/>
        <v>45</v>
      </c>
      <c r="E26" s="37">
        <v>45</v>
      </c>
      <c r="F26" s="48"/>
      <c r="G26" s="35">
        <f>D26</f>
        <v>45</v>
      </c>
      <c r="H26" s="36"/>
      <c r="I26" s="37">
        <v>10</v>
      </c>
      <c r="J26" s="38"/>
      <c r="K26" s="35">
        <f>D26*16*10</f>
        <v>7200</v>
      </c>
      <c r="L26" s="41"/>
      <c r="M26" s="38"/>
      <c r="N26" s="39"/>
      <c r="O26" s="40">
        <f>D26*16*10</f>
        <v>7200</v>
      </c>
      <c r="P26" s="37">
        <f t="shared" si="5"/>
        <v>7200</v>
      </c>
      <c r="Q26" s="41"/>
      <c r="R26" s="38"/>
      <c r="S26" s="43"/>
      <c r="T26" s="18"/>
      <c r="U26" s="18"/>
    </row>
    <row r="27" spans="1:21" ht="44" customHeight="1" thickBot="1" x14ac:dyDescent="0.6">
      <c r="A27" s="3"/>
      <c r="B27" s="93" t="s">
        <v>62</v>
      </c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18"/>
      <c r="O27" s="18"/>
      <c r="P27" s="18"/>
      <c r="Q27" s="91" t="s">
        <v>58</v>
      </c>
      <c r="R27" s="92"/>
      <c r="S27" s="29"/>
      <c r="T27" s="18"/>
      <c r="U27" s="18"/>
    </row>
    <row r="28" spans="1:21" ht="44" customHeight="1" thickBot="1" x14ac:dyDescent="0.6">
      <c r="A28" s="3"/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18"/>
      <c r="O28" s="18"/>
      <c r="P28" s="18"/>
      <c r="Q28" s="81" t="s">
        <v>59</v>
      </c>
      <c r="R28" s="82"/>
      <c r="S28" s="29"/>
      <c r="T28" s="18"/>
      <c r="U28" s="18"/>
    </row>
    <row r="29" spans="1:21" ht="44" customHeight="1" thickBot="1" x14ac:dyDescent="0.6">
      <c r="A29" s="3"/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18"/>
      <c r="O29" s="18"/>
      <c r="P29" s="18"/>
      <c r="Q29" s="81" t="s">
        <v>60</v>
      </c>
      <c r="R29" s="82"/>
      <c r="S29" s="29"/>
      <c r="T29" s="18"/>
      <c r="U29" s="18"/>
    </row>
    <row r="30" spans="1:21" ht="38" customHeight="1" x14ac:dyDescent="0.55000000000000004">
      <c r="A30" s="3"/>
      <c r="B30" s="3"/>
      <c r="E30" s="18"/>
      <c r="F30" s="18"/>
      <c r="G30" s="18"/>
      <c r="H30" s="18"/>
      <c r="I30" s="18"/>
      <c r="J30" s="18"/>
      <c r="K30" s="28"/>
      <c r="L30" s="18"/>
      <c r="M30" s="18"/>
      <c r="N30" s="18"/>
      <c r="O30" s="18"/>
      <c r="P30" s="18"/>
      <c r="Q30" s="30"/>
      <c r="R30" s="31"/>
      <c r="S30" s="18"/>
      <c r="T30" s="18"/>
      <c r="U30" s="18"/>
    </row>
    <row r="31" spans="1:21" ht="38" customHeight="1" x14ac:dyDescent="0.55000000000000004">
      <c r="A31" s="3"/>
      <c r="B31" s="3"/>
      <c r="E31" s="18"/>
      <c r="F31" s="18"/>
      <c r="G31" s="18"/>
      <c r="H31" s="18"/>
      <c r="I31" s="18"/>
      <c r="J31" s="18"/>
      <c r="K31" s="28"/>
      <c r="L31" s="18"/>
      <c r="M31" s="18"/>
      <c r="N31" s="18"/>
      <c r="O31" s="18"/>
      <c r="P31" s="18"/>
      <c r="Q31" s="30"/>
      <c r="R31" s="31"/>
      <c r="S31" s="18"/>
      <c r="T31" s="18"/>
      <c r="U31" s="18"/>
    </row>
    <row r="32" spans="1:21" ht="38" customHeight="1" x14ac:dyDescent="0.55000000000000004">
      <c r="A32" s="3"/>
      <c r="B32" s="3"/>
      <c r="E32" s="18"/>
      <c r="F32" s="18"/>
      <c r="G32" s="18"/>
      <c r="H32" s="18"/>
      <c r="I32" s="18"/>
      <c r="J32" s="18"/>
      <c r="K32" s="28"/>
      <c r="L32" s="18"/>
      <c r="M32" s="18"/>
      <c r="N32" s="18"/>
      <c r="O32" s="18"/>
      <c r="P32" s="18"/>
      <c r="Q32" s="30"/>
      <c r="R32" s="31"/>
      <c r="S32" s="18"/>
      <c r="T32" s="18"/>
      <c r="U32" s="18"/>
    </row>
    <row r="33" spans="1:19" ht="38" customHeight="1" x14ac:dyDescent="0.55000000000000004">
      <c r="A33" s="3"/>
      <c r="B33" s="32"/>
      <c r="E33" s="18"/>
      <c r="F33" s="18"/>
    </row>
    <row r="34" spans="1:19" x14ac:dyDescent="0.55000000000000004">
      <c r="B34" s="32"/>
      <c r="J34" s="18"/>
      <c r="S34" s="18"/>
    </row>
    <row r="35" spans="1:19" x14ac:dyDescent="0.55000000000000004">
      <c r="B35" s="32"/>
    </row>
    <row r="36" spans="1:19" x14ac:dyDescent="0.55000000000000004">
      <c r="B36" s="32"/>
    </row>
  </sheetData>
  <mergeCells count="22">
    <mergeCell ref="S8:S10"/>
    <mergeCell ref="A12:A13"/>
    <mergeCell ref="A8:B10"/>
    <mergeCell ref="G8:J8"/>
    <mergeCell ref="N8:R8"/>
    <mergeCell ref="K8:M8"/>
    <mergeCell ref="L4:S4"/>
    <mergeCell ref="L5:S5"/>
    <mergeCell ref="L6:S6"/>
    <mergeCell ref="Q29:R29"/>
    <mergeCell ref="Q1:S1"/>
    <mergeCell ref="A2:S2"/>
    <mergeCell ref="A3:S3"/>
    <mergeCell ref="C8:D10"/>
    <mergeCell ref="E8:F10"/>
    <mergeCell ref="A14:A22"/>
    <mergeCell ref="B15:B16"/>
    <mergeCell ref="B17:B18"/>
    <mergeCell ref="A23:A24"/>
    <mergeCell ref="Q27:R27"/>
    <mergeCell ref="Q28:R28"/>
    <mergeCell ref="B27:M29"/>
  </mergeCells>
  <phoneticPr fontId="1"/>
  <pageMargins left="0.70866141732283472" right="0.70866141732283472" top="0.74803149606299213" bottom="0.74803149606299213" header="0.31496062992125984" footer="0.31496062992125984"/>
  <pageSetup paperSize="9" scale="49" orientation="landscape" r:id="rId1"/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3F2CC-8043-4742-AC72-E75A18395FC8}">
  <dimension ref="A1:U36"/>
  <sheetViews>
    <sheetView view="pageBreakPreview" topLeftCell="A5" zoomScale="60" zoomScaleNormal="100" workbookViewId="0">
      <selection activeCell="B27" sqref="B27:M29"/>
    </sheetView>
  </sheetViews>
  <sheetFormatPr defaultRowHeight="13" x14ac:dyDescent="0.55000000000000004"/>
  <cols>
    <col min="1" max="1" width="19.6640625" style="1" bestFit="1" customWidth="1"/>
    <col min="2" max="2" width="17.33203125" style="1" bestFit="1" customWidth="1"/>
    <col min="3" max="3" width="9.08203125" style="1" bestFit="1" customWidth="1"/>
    <col min="4" max="4" width="6.58203125" style="1" bestFit="1" customWidth="1"/>
    <col min="5" max="6" width="9.1640625" style="1" bestFit="1" customWidth="1"/>
    <col min="7" max="7" width="8" style="1" bestFit="1" customWidth="1"/>
    <col min="8" max="8" width="13.25" style="1" bestFit="1" customWidth="1"/>
    <col min="9" max="9" width="7.33203125" style="1" bestFit="1" customWidth="1"/>
    <col min="10" max="10" width="16.9140625" style="1" bestFit="1" customWidth="1"/>
    <col min="11" max="11" width="16.5" style="1" customWidth="1"/>
    <col min="12" max="12" width="15.5" style="1" customWidth="1"/>
    <col min="13" max="13" width="18.58203125" style="1" bestFit="1" customWidth="1"/>
    <col min="14" max="14" width="13.9140625" style="1" hidden="1" customWidth="1"/>
    <col min="15" max="15" width="18.58203125" style="1" hidden="1" customWidth="1"/>
    <col min="16" max="16" width="15.58203125" style="1" bestFit="1" customWidth="1"/>
    <col min="17" max="17" width="13.83203125" style="1" customWidth="1"/>
    <col min="18" max="18" width="18.58203125" style="1" bestFit="1" customWidth="1"/>
    <col min="19" max="19" width="19.08203125" style="1" bestFit="1" customWidth="1"/>
    <col min="20" max="21" width="12.08203125" style="1" customWidth="1"/>
    <col min="22" max="16384" width="8.6640625" style="1"/>
  </cols>
  <sheetData>
    <row r="1" spans="1:21" ht="30" customHeight="1" x14ac:dyDescent="0.55000000000000004">
      <c r="Q1" s="101" t="s">
        <v>43</v>
      </c>
      <c r="R1" s="101"/>
      <c r="S1" s="101"/>
    </row>
    <row r="2" spans="1:21" ht="25.5" x14ac:dyDescent="0.55000000000000004">
      <c r="A2" s="84" t="s">
        <v>44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</row>
    <row r="3" spans="1:21" s="2" customFormat="1" ht="30.5" customHeight="1" x14ac:dyDescent="0.55000000000000004">
      <c r="A3" s="85" t="s">
        <v>45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</row>
    <row r="4" spans="1:21" ht="42.5" customHeight="1" x14ac:dyDescent="0.55000000000000004">
      <c r="J4" s="2"/>
      <c r="K4" s="2" t="s">
        <v>46</v>
      </c>
      <c r="L4" s="100"/>
      <c r="M4" s="100"/>
      <c r="N4" s="100"/>
      <c r="O4" s="100"/>
      <c r="P4" s="100"/>
      <c r="Q4" s="100"/>
      <c r="R4" s="100"/>
      <c r="S4" s="100"/>
    </row>
    <row r="5" spans="1:21" ht="42.5" customHeight="1" x14ac:dyDescent="0.55000000000000004">
      <c r="J5" s="2"/>
      <c r="K5" s="2" t="s">
        <v>47</v>
      </c>
      <c r="L5" s="100"/>
      <c r="M5" s="100"/>
      <c r="N5" s="100"/>
      <c r="O5" s="100"/>
      <c r="P5" s="100"/>
      <c r="Q5" s="100"/>
      <c r="R5" s="100"/>
      <c r="S5" s="100"/>
    </row>
    <row r="6" spans="1:21" ht="42.5" customHeight="1" x14ac:dyDescent="0.55000000000000004">
      <c r="J6" s="2"/>
      <c r="K6" s="2" t="s">
        <v>48</v>
      </c>
      <c r="L6" s="100"/>
      <c r="M6" s="100"/>
      <c r="N6" s="100"/>
      <c r="O6" s="100"/>
      <c r="P6" s="100"/>
      <c r="Q6" s="100"/>
      <c r="R6" s="100"/>
      <c r="S6" s="100"/>
    </row>
    <row r="7" spans="1:21" ht="13.5" thickBot="1" x14ac:dyDescent="0.6"/>
    <row r="8" spans="1:21" ht="27.5" customHeight="1" x14ac:dyDescent="0.55000000000000004">
      <c r="A8" s="98" t="s">
        <v>18</v>
      </c>
      <c r="B8" s="86"/>
      <c r="C8" s="86" t="s">
        <v>27</v>
      </c>
      <c r="D8" s="86"/>
      <c r="E8" s="86" t="s">
        <v>28</v>
      </c>
      <c r="F8" s="88"/>
      <c r="G8" s="98" t="s">
        <v>50</v>
      </c>
      <c r="H8" s="86"/>
      <c r="I8" s="86"/>
      <c r="J8" s="88"/>
      <c r="K8" s="99" t="s">
        <v>51</v>
      </c>
      <c r="L8" s="86"/>
      <c r="M8" s="88"/>
      <c r="N8" s="98" t="s">
        <v>52</v>
      </c>
      <c r="O8" s="86"/>
      <c r="P8" s="86"/>
      <c r="Q8" s="86"/>
      <c r="R8" s="88"/>
      <c r="S8" s="95" t="s">
        <v>57</v>
      </c>
      <c r="T8" s="3"/>
      <c r="U8" s="3"/>
    </row>
    <row r="9" spans="1:21" ht="27.5" customHeight="1" x14ac:dyDescent="0.55000000000000004">
      <c r="A9" s="97"/>
      <c r="B9" s="87"/>
      <c r="C9" s="87"/>
      <c r="D9" s="87"/>
      <c r="E9" s="87"/>
      <c r="F9" s="89"/>
      <c r="G9" s="4" t="s">
        <v>34</v>
      </c>
      <c r="H9" s="5" t="s">
        <v>35</v>
      </c>
      <c r="I9" s="5" t="s">
        <v>37</v>
      </c>
      <c r="J9" s="6" t="s">
        <v>53</v>
      </c>
      <c r="K9" s="4" t="s">
        <v>40</v>
      </c>
      <c r="L9" s="5" t="s">
        <v>49</v>
      </c>
      <c r="M9" s="6" t="s">
        <v>54</v>
      </c>
      <c r="N9" s="4" t="s">
        <v>25</v>
      </c>
      <c r="O9" s="7" t="s">
        <v>24</v>
      </c>
      <c r="P9" s="7" t="s">
        <v>38</v>
      </c>
      <c r="Q9" s="5" t="s">
        <v>39</v>
      </c>
      <c r="R9" s="6" t="s">
        <v>55</v>
      </c>
      <c r="S9" s="96"/>
    </row>
    <row r="10" spans="1:21" ht="27.5" customHeight="1" x14ac:dyDescent="0.55000000000000004">
      <c r="A10" s="97"/>
      <c r="B10" s="87"/>
      <c r="C10" s="87"/>
      <c r="D10" s="87"/>
      <c r="E10" s="87"/>
      <c r="F10" s="89"/>
      <c r="G10" s="4" t="s">
        <v>30</v>
      </c>
      <c r="H10" s="5" t="s">
        <v>29</v>
      </c>
      <c r="I10" s="5" t="s">
        <v>36</v>
      </c>
      <c r="J10" s="33" t="s">
        <v>31</v>
      </c>
      <c r="K10" s="4" t="s">
        <v>33</v>
      </c>
      <c r="L10" s="7" t="s">
        <v>32</v>
      </c>
      <c r="M10" s="33" t="s">
        <v>31</v>
      </c>
      <c r="N10" s="4"/>
      <c r="O10" s="7"/>
      <c r="P10" s="7" t="s">
        <v>33</v>
      </c>
      <c r="Q10" s="7" t="s">
        <v>32</v>
      </c>
      <c r="R10" s="33" t="s">
        <v>31</v>
      </c>
      <c r="S10" s="96"/>
    </row>
    <row r="11" spans="1:21" ht="32" customHeight="1" x14ac:dyDescent="0.55000000000000004">
      <c r="A11" s="27" t="s">
        <v>17</v>
      </c>
      <c r="B11" s="7" t="s">
        <v>14</v>
      </c>
      <c r="C11" s="7" t="s">
        <v>11</v>
      </c>
      <c r="D11" s="25">
        <f t="shared" ref="D11:D26" si="0">E11+F11</f>
        <v>160</v>
      </c>
      <c r="E11" s="26">
        <v>131</v>
      </c>
      <c r="F11" s="44">
        <v>29</v>
      </c>
      <c r="G11" s="23">
        <f>D11</f>
        <v>160</v>
      </c>
      <c r="H11" s="63"/>
      <c r="I11" s="26">
        <v>10</v>
      </c>
      <c r="J11" s="67"/>
      <c r="K11" s="23">
        <f t="shared" ref="K11:K25" si="1">D11*16*92</f>
        <v>235520</v>
      </c>
      <c r="L11" s="71"/>
      <c r="M11" s="67"/>
      <c r="N11" s="20">
        <f t="shared" ref="N11:N17" si="2">D11*8*106</f>
        <v>135680</v>
      </c>
      <c r="O11" s="21">
        <f t="shared" ref="O11:O25" si="3">D11*16*92</f>
        <v>235520</v>
      </c>
      <c r="P11" s="26">
        <f>N11+O11</f>
        <v>371200</v>
      </c>
      <c r="Q11" s="71"/>
      <c r="R11" s="67"/>
      <c r="S11" s="75"/>
      <c r="T11" s="18"/>
      <c r="U11" s="18"/>
    </row>
    <row r="12" spans="1:21" ht="32" customHeight="1" x14ac:dyDescent="0.55000000000000004">
      <c r="A12" s="97" t="s">
        <v>19</v>
      </c>
      <c r="B12" s="7" t="s">
        <v>21</v>
      </c>
      <c r="C12" s="7" t="s">
        <v>20</v>
      </c>
      <c r="D12" s="25">
        <f t="shared" si="0"/>
        <v>81</v>
      </c>
      <c r="E12" s="26">
        <v>69</v>
      </c>
      <c r="F12" s="44">
        <v>12</v>
      </c>
      <c r="G12" s="23">
        <f t="shared" ref="G12:G25" si="4">D12</f>
        <v>81</v>
      </c>
      <c r="H12" s="63"/>
      <c r="I12" s="26">
        <v>10</v>
      </c>
      <c r="J12" s="67"/>
      <c r="K12" s="23">
        <f t="shared" si="1"/>
        <v>119232</v>
      </c>
      <c r="L12" s="71"/>
      <c r="M12" s="67"/>
      <c r="N12" s="20">
        <f t="shared" si="2"/>
        <v>68688</v>
      </c>
      <c r="O12" s="21">
        <f t="shared" si="3"/>
        <v>119232</v>
      </c>
      <c r="P12" s="26">
        <f t="shared" ref="P12:P26" si="5">N12+O12</f>
        <v>187920</v>
      </c>
      <c r="Q12" s="71"/>
      <c r="R12" s="67"/>
      <c r="S12" s="75"/>
      <c r="T12" s="18"/>
      <c r="U12" s="18"/>
    </row>
    <row r="13" spans="1:21" ht="32" customHeight="1" x14ac:dyDescent="0.55000000000000004">
      <c r="A13" s="97"/>
      <c r="B13" s="7" t="s">
        <v>22</v>
      </c>
      <c r="C13" s="7" t="s">
        <v>9</v>
      </c>
      <c r="D13" s="25">
        <f t="shared" si="0"/>
        <v>30</v>
      </c>
      <c r="E13" s="26">
        <v>30</v>
      </c>
      <c r="F13" s="24"/>
      <c r="G13" s="23">
        <f t="shared" si="4"/>
        <v>30</v>
      </c>
      <c r="H13" s="63"/>
      <c r="I13" s="26">
        <v>10</v>
      </c>
      <c r="J13" s="67"/>
      <c r="K13" s="23">
        <f t="shared" si="1"/>
        <v>44160</v>
      </c>
      <c r="L13" s="71"/>
      <c r="M13" s="67"/>
      <c r="N13" s="20">
        <f t="shared" si="2"/>
        <v>25440</v>
      </c>
      <c r="O13" s="21">
        <f t="shared" si="3"/>
        <v>44160</v>
      </c>
      <c r="P13" s="26">
        <f t="shared" si="5"/>
        <v>69600</v>
      </c>
      <c r="Q13" s="71"/>
      <c r="R13" s="67"/>
      <c r="S13" s="75"/>
      <c r="T13" s="18"/>
      <c r="U13" s="18"/>
    </row>
    <row r="14" spans="1:21" ht="32" customHeight="1" x14ac:dyDescent="0.55000000000000004">
      <c r="A14" s="90" t="s">
        <v>42</v>
      </c>
      <c r="B14" s="7" t="s">
        <v>4</v>
      </c>
      <c r="C14" s="7" t="s">
        <v>11</v>
      </c>
      <c r="D14" s="25">
        <f t="shared" si="0"/>
        <v>404</v>
      </c>
      <c r="E14" s="26">
        <v>387</v>
      </c>
      <c r="F14" s="44">
        <v>17</v>
      </c>
      <c r="G14" s="23">
        <f t="shared" si="4"/>
        <v>404</v>
      </c>
      <c r="H14" s="63"/>
      <c r="I14" s="26">
        <v>10</v>
      </c>
      <c r="J14" s="67"/>
      <c r="K14" s="23">
        <f t="shared" si="1"/>
        <v>594688</v>
      </c>
      <c r="L14" s="71"/>
      <c r="M14" s="67"/>
      <c r="N14" s="20">
        <f t="shared" si="2"/>
        <v>342592</v>
      </c>
      <c r="O14" s="21">
        <f t="shared" si="3"/>
        <v>594688</v>
      </c>
      <c r="P14" s="26">
        <f t="shared" si="5"/>
        <v>937280</v>
      </c>
      <c r="Q14" s="71"/>
      <c r="R14" s="67"/>
      <c r="S14" s="75"/>
      <c r="T14" s="18"/>
      <c r="U14" s="18"/>
    </row>
    <row r="15" spans="1:21" ht="32" customHeight="1" x14ac:dyDescent="0.55000000000000004">
      <c r="A15" s="90"/>
      <c r="B15" s="87" t="s">
        <v>5</v>
      </c>
      <c r="C15" s="51" t="s">
        <v>9</v>
      </c>
      <c r="D15" s="52">
        <f t="shared" si="0"/>
        <v>20</v>
      </c>
      <c r="E15" s="53">
        <v>20</v>
      </c>
      <c r="F15" s="54"/>
      <c r="G15" s="55">
        <f t="shared" si="4"/>
        <v>20</v>
      </c>
      <c r="H15" s="64"/>
      <c r="I15" s="53">
        <v>10</v>
      </c>
      <c r="J15" s="68"/>
      <c r="K15" s="55">
        <f t="shared" si="1"/>
        <v>29440</v>
      </c>
      <c r="L15" s="72"/>
      <c r="M15" s="68"/>
      <c r="N15" s="58">
        <f t="shared" si="2"/>
        <v>16960</v>
      </c>
      <c r="O15" s="59">
        <f t="shared" si="3"/>
        <v>29440</v>
      </c>
      <c r="P15" s="53">
        <f t="shared" si="5"/>
        <v>46400</v>
      </c>
      <c r="Q15" s="72"/>
      <c r="R15" s="68"/>
      <c r="S15" s="76"/>
      <c r="T15" s="18"/>
      <c r="U15" s="18"/>
    </row>
    <row r="16" spans="1:21" ht="32" customHeight="1" x14ac:dyDescent="0.55000000000000004">
      <c r="A16" s="90"/>
      <c r="B16" s="87"/>
      <c r="C16" s="8" t="s">
        <v>10</v>
      </c>
      <c r="D16" s="9">
        <f t="shared" si="0"/>
        <v>2</v>
      </c>
      <c r="E16" s="49"/>
      <c r="F16" s="50">
        <v>2</v>
      </c>
      <c r="G16" s="11">
        <f t="shared" si="4"/>
        <v>2</v>
      </c>
      <c r="H16" s="65"/>
      <c r="I16" s="10">
        <v>10</v>
      </c>
      <c r="J16" s="69"/>
      <c r="K16" s="11">
        <f t="shared" si="1"/>
        <v>2944</v>
      </c>
      <c r="L16" s="73"/>
      <c r="M16" s="69"/>
      <c r="N16" s="14">
        <f t="shared" si="2"/>
        <v>1696</v>
      </c>
      <c r="O16" s="15">
        <f t="shared" si="3"/>
        <v>2944</v>
      </c>
      <c r="P16" s="10">
        <f t="shared" si="5"/>
        <v>4640</v>
      </c>
      <c r="Q16" s="73"/>
      <c r="R16" s="69"/>
      <c r="S16" s="77"/>
      <c r="T16" s="18"/>
      <c r="U16" s="18"/>
    </row>
    <row r="17" spans="1:21" ht="32" customHeight="1" x14ac:dyDescent="0.55000000000000004">
      <c r="A17" s="90"/>
      <c r="B17" s="87" t="s">
        <v>6</v>
      </c>
      <c r="C17" s="51" t="s">
        <v>11</v>
      </c>
      <c r="D17" s="52">
        <f t="shared" si="0"/>
        <v>50</v>
      </c>
      <c r="E17" s="53">
        <v>44</v>
      </c>
      <c r="F17" s="62">
        <v>6</v>
      </c>
      <c r="G17" s="55">
        <f t="shared" si="4"/>
        <v>50</v>
      </c>
      <c r="H17" s="64"/>
      <c r="I17" s="53">
        <v>10</v>
      </c>
      <c r="J17" s="68"/>
      <c r="K17" s="55">
        <f t="shared" si="1"/>
        <v>73600</v>
      </c>
      <c r="L17" s="72"/>
      <c r="M17" s="68"/>
      <c r="N17" s="58">
        <f t="shared" si="2"/>
        <v>42400</v>
      </c>
      <c r="O17" s="59">
        <f t="shared" si="3"/>
        <v>73600</v>
      </c>
      <c r="P17" s="53">
        <f t="shared" si="5"/>
        <v>116000</v>
      </c>
      <c r="Q17" s="72"/>
      <c r="R17" s="68"/>
      <c r="S17" s="76"/>
      <c r="T17" s="18"/>
      <c r="U17" s="18"/>
    </row>
    <row r="18" spans="1:21" ht="32" customHeight="1" x14ac:dyDescent="0.55000000000000004">
      <c r="A18" s="90"/>
      <c r="B18" s="87"/>
      <c r="C18" s="8" t="s">
        <v>11</v>
      </c>
      <c r="D18" s="9">
        <f t="shared" si="0"/>
        <v>300</v>
      </c>
      <c r="E18" s="49"/>
      <c r="F18" s="50">
        <v>300</v>
      </c>
      <c r="G18" s="11">
        <f t="shared" si="4"/>
        <v>300</v>
      </c>
      <c r="H18" s="65"/>
      <c r="I18" s="10">
        <v>10</v>
      </c>
      <c r="J18" s="69"/>
      <c r="K18" s="11">
        <f t="shared" si="1"/>
        <v>441600</v>
      </c>
      <c r="L18" s="73"/>
      <c r="M18" s="69"/>
      <c r="N18" s="14">
        <f>D18*2*89</f>
        <v>53400</v>
      </c>
      <c r="O18" s="15">
        <f t="shared" si="3"/>
        <v>441600</v>
      </c>
      <c r="P18" s="10">
        <f t="shared" si="5"/>
        <v>495000</v>
      </c>
      <c r="Q18" s="73"/>
      <c r="R18" s="69"/>
      <c r="S18" s="77"/>
      <c r="T18" s="18"/>
      <c r="U18" s="18"/>
    </row>
    <row r="19" spans="1:21" ht="32" customHeight="1" x14ac:dyDescent="0.55000000000000004">
      <c r="A19" s="90"/>
      <c r="B19" s="7" t="s">
        <v>12</v>
      </c>
      <c r="C19" s="7" t="s">
        <v>13</v>
      </c>
      <c r="D19" s="25">
        <f t="shared" si="0"/>
        <v>329</v>
      </c>
      <c r="E19" s="26">
        <v>97</v>
      </c>
      <c r="F19" s="44">
        <v>232</v>
      </c>
      <c r="G19" s="23">
        <f t="shared" si="4"/>
        <v>329</v>
      </c>
      <c r="H19" s="63"/>
      <c r="I19" s="26">
        <v>10</v>
      </c>
      <c r="J19" s="67"/>
      <c r="K19" s="23">
        <f t="shared" si="1"/>
        <v>484288</v>
      </c>
      <c r="L19" s="71"/>
      <c r="M19" s="67"/>
      <c r="N19" s="20">
        <f>D19*4*106</f>
        <v>139496</v>
      </c>
      <c r="O19" s="21">
        <f t="shared" si="3"/>
        <v>484288</v>
      </c>
      <c r="P19" s="26">
        <f t="shared" si="5"/>
        <v>623784</v>
      </c>
      <c r="Q19" s="71"/>
      <c r="R19" s="67"/>
      <c r="S19" s="75"/>
      <c r="T19" s="18"/>
      <c r="U19" s="18"/>
    </row>
    <row r="20" spans="1:21" ht="32" customHeight="1" x14ac:dyDescent="0.55000000000000004">
      <c r="A20" s="90"/>
      <c r="B20" s="7" t="s">
        <v>7</v>
      </c>
      <c r="C20" s="7" t="s">
        <v>13</v>
      </c>
      <c r="D20" s="25">
        <f t="shared" si="0"/>
        <v>56</v>
      </c>
      <c r="E20" s="26">
        <v>46</v>
      </c>
      <c r="F20" s="44">
        <v>10</v>
      </c>
      <c r="G20" s="23">
        <f t="shared" si="4"/>
        <v>56</v>
      </c>
      <c r="H20" s="63"/>
      <c r="I20" s="26">
        <v>10</v>
      </c>
      <c r="J20" s="67"/>
      <c r="K20" s="23">
        <f t="shared" si="1"/>
        <v>82432</v>
      </c>
      <c r="L20" s="71"/>
      <c r="M20" s="67"/>
      <c r="N20" s="20">
        <f t="shared" ref="N20:N25" si="6">D20*8*106</f>
        <v>47488</v>
      </c>
      <c r="O20" s="21">
        <f t="shared" si="3"/>
        <v>82432</v>
      </c>
      <c r="P20" s="26">
        <f t="shared" si="5"/>
        <v>129920</v>
      </c>
      <c r="Q20" s="71"/>
      <c r="R20" s="67"/>
      <c r="S20" s="75"/>
      <c r="T20" s="18"/>
      <c r="U20" s="18"/>
    </row>
    <row r="21" spans="1:21" ht="32" customHeight="1" x14ac:dyDescent="0.55000000000000004">
      <c r="A21" s="90"/>
      <c r="B21" s="7" t="s">
        <v>8</v>
      </c>
      <c r="C21" s="7" t="s">
        <v>9</v>
      </c>
      <c r="D21" s="25">
        <f t="shared" si="0"/>
        <v>11</v>
      </c>
      <c r="E21" s="26">
        <v>11</v>
      </c>
      <c r="F21" s="24"/>
      <c r="G21" s="23">
        <f t="shared" si="4"/>
        <v>11</v>
      </c>
      <c r="H21" s="63"/>
      <c r="I21" s="26">
        <v>10</v>
      </c>
      <c r="J21" s="67"/>
      <c r="K21" s="23">
        <f t="shared" si="1"/>
        <v>16192</v>
      </c>
      <c r="L21" s="71"/>
      <c r="M21" s="67"/>
      <c r="N21" s="20">
        <f t="shared" si="6"/>
        <v>9328</v>
      </c>
      <c r="O21" s="21">
        <f t="shared" si="3"/>
        <v>16192</v>
      </c>
      <c r="P21" s="26">
        <f t="shared" si="5"/>
        <v>25520</v>
      </c>
      <c r="Q21" s="71"/>
      <c r="R21" s="67"/>
      <c r="S21" s="75"/>
      <c r="T21" s="18"/>
      <c r="U21" s="18"/>
    </row>
    <row r="22" spans="1:21" ht="32" customHeight="1" x14ac:dyDescent="0.55000000000000004">
      <c r="A22" s="90"/>
      <c r="B22" s="7" t="s">
        <v>0</v>
      </c>
      <c r="C22" s="7" t="s">
        <v>11</v>
      </c>
      <c r="D22" s="25">
        <f t="shared" si="0"/>
        <v>78</v>
      </c>
      <c r="E22" s="26">
        <v>73</v>
      </c>
      <c r="F22" s="44">
        <v>5</v>
      </c>
      <c r="G22" s="23">
        <f t="shared" si="4"/>
        <v>78</v>
      </c>
      <c r="H22" s="63"/>
      <c r="I22" s="26">
        <v>10</v>
      </c>
      <c r="J22" s="67"/>
      <c r="K22" s="23">
        <f t="shared" si="1"/>
        <v>114816</v>
      </c>
      <c r="L22" s="71"/>
      <c r="M22" s="67"/>
      <c r="N22" s="20">
        <f t="shared" si="6"/>
        <v>66144</v>
      </c>
      <c r="O22" s="21">
        <f t="shared" si="3"/>
        <v>114816</v>
      </c>
      <c r="P22" s="26">
        <f t="shared" si="5"/>
        <v>180960</v>
      </c>
      <c r="Q22" s="71"/>
      <c r="R22" s="67"/>
      <c r="S22" s="75"/>
      <c r="T22" s="18"/>
      <c r="U22" s="18"/>
    </row>
    <row r="23" spans="1:21" ht="32" customHeight="1" x14ac:dyDescent="0.55000000000000004">
      <c r="A23" s="90" t="s">
        <v>15</v>
      </c>
      <c r="B23" s="7" t="s">
        <v>1</v>
      </c>
      <c r="C23" s="7" t="s">
        <v>11</v>
      </c>
      <c r="D23" s="25">
        <f t="shared" si="0"/>
        <v>234</v>
      </c>
      <c r="E23" s="26">
        <v>193</v>
      </c>
      <c r="F23" s="44">
        <v>41</v>
      </c>
      <c r="G23" s="23">
        <f t="shared" si="4"/>
        <v>234</v>
      </c>
      <c r="H23" s="63"/>
      <c r="I23" s="26">
        <v>10</v>
      </c>
      <c r="J23" s="67"/>
      <c r="K23" s="23">
        <f t="shared" si="1"/>
        <v>344448</v>
      </c>
      <c r="L23" s="71"/>
      <c r="M23" s="67"/>
      <c r="N23" s="20">
        <f t="shared" si="6"/>
        <v>198432</v>
      </c>
      <c r="O23" s="21">
        <f t="shared" si="3"/>
        <v>344448</v>
      </c>
      <c r="P23" s="26">
        <f t="shared" si="5"/>
        <v>542880</v>
      </c>
      <c r="Q23" s="71"/>
      <c r="R23" s="67"/>
      <c r="S23" s="75"/>
      <c r="T23" s="18"/>
      <c r="U23" s="18"/>
    </row>
    <row r="24" spans="1:21" ht="32" customHeight="1" x14ac:dyDescent="0.55000000000000004">
      <c r="A24" s="90"/>
      <c r="B24" s="7" t="s">
        <v>2</v>
      </c>
      <c r="C24" s="7" t="s">
        <v>11</v>
      </c>
      <c r="D24" s="25">
        <f t="shared" si="0"/>
        <v>73</v>
      </c>
      <c r="E24" s="26">
        <v>66</v>
      </c>
      <c r="F24" s="44">
        <v>7</v>
      </c>
      <c r="G24" s="23">
        <f t="shared" si="4"/>
        <v>73</v>
      </c>
      <c r="H24" s="63"/>
      <c r="I24" s="26">
        <v>10</v>
      </c>
      <c r="J24" s="67"/>
      <c r="K24" s="23">
        <f t="shared" si="1"/>
        <v>107456</v>
      </c>
      <c r="L24" s="71"/>
      <c r="M24" s="67"/>
      <c r="N24" s="20">
        <f t="shared" si="6"/>
        <v>61904</v>
      </c>
      <c r="O24" s="21">
        <f t="shared" si="3"/>
        <v>107456</v>
      </c>
      <c r="P24" s="26">
        <f t="shared" si="5"/>
        <v>169360</v>
      </c>
      <c r="Q24" s="71"/>
      <c r="R24" s="67"/>
      <c r="S24" s="75"/>
      <c r="T24" s="18"/>
      <c r="U24" s="18"/>
    </row>
    <row r="25" spans="1:21" ht="32" customHeight="1" x14ac:dyDescent="0.55000000000000004">
      <c r="A25" s="27" t="s">
        <v>16</v>
      </c>
      <c r="B25" s="7" t="s">
        <v>3</v>
      </c>
      <c r="C25" s="7" t="s">
        <v>11</v>
      </c>
      <c r="D25" s="25">
        <f t="shared" si="0"/>
        <v>231</v>
      </c>
      <c r="E25" s="26">
        <v>208</v>
      </c>
      <c r="F25" s="44">
        <v>23</v>
      </c>
      <c r="G25" s="23">
        <f t="shared" si="4"/>
        <v>231</v>
      </c>
      <c r="H25" s="63"/>
      <c r="I25" s="26">
        <v>10</v>
      </c>
      <c r="J25" s="67"/>
      <c r="K25" s="23">
        <f t="shared" si="1"/>
        <v>340032</v>
      </c>
      <c r="L25" s="71"/>
      <c r="M25" s="67"/>
      <c r="N25" s="20">
        <f t="shared" si="6"/>
        <v>195888</v>
      </c>
      <c r="O25" s="21">
        <f t="shared" si="3"/>
        <v>340032</v>
      </c>
      <c r="P25" s="26">
        <f t="shared" si="5"/>
        <v>535920</v>
      </c>
      <c r="Q25" s="71"/>
      <c r="R25" s="67"/>
      <c r="S25" s="75"/>
      <c r="T25" s="18"/>
      <c r="U25" s="18"/>
    </row>
    <row r="26" spans="1:21" ht="32" customHeight="1" thickBot="1" x14ac:dyDescent="0.6">
      <c r="A26" s="45" t="s">
        <v>26</v>
      </c>
      <c r="B26" s="46" t="s">
        <v>23</v>
      </c>
      <c r="C26" s="46" t="s">
        <v>9</v>
      </c>
      <c r="D26" s="47">
        <f t="shared" si="0"/>
        <v>45</v>
      </c>
      <c r="E26" s="37">
        <v>45</v>
      </c>
      <c r="F26" s="48"/>
      <c r="G26" s="35">
        <f>D26</f>
        <v>45</v>
      </c>
      <c r="H26" s="66"/>
      <c r="I26" s="37">
        <v>10</v>
      </c>
      <c r="J26" s="70"/>
      <c r="K26" s="35">
        <f>D26*16*10</f>
        <v>7200</v>
      </c>
      <c r="L26" s="74"/>
      <c r="M26" s="70"/>
      <c r="N26" s="39"/>
      <c r="O26" s="40">
        <f>D26*16*10</f>
        <v>7200</v>
      </c>
      <c r="P26" s="37">
        <f t="shared" si="5"/>
        <v>7200</v>
      </c>
      <c r="Q26" s="74"/>
      <c r="R26" s="70"/>
      <c r="S26" s="78"/>
      <c r="T26" s="18"/>
      <c r="U26" s="18"/>
    </row>
    <row r="27" spans="1:21" ht="44" customHeight="1" thickBot="1" x14ac:dyDescent="0.6">
      <c r="A27" s="3"/>
      <c r="B27" s="93" t="s">
        <v>56</v>
      </c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18"/>
      <c r="O27" s="18"/>
      <c r="P27" s="18"/>
      <c r="Q27" s="91" t="s">
        <v>58</v>
      </c>
      <c r="R27" s="92"/>
      <c r="S27" s="79"/>
      <c r="T27" s="18"/>
      <c r="U27" s="18"/>
    </row>
    <row r="28" spans="1:21" ht="44" customHeight="1" thickBot="1" x14ac:dyDescent="0.6">
      <c r="A28" s="3"/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18"/>
      <c r="O28" s="18"/>
      <c r="P28" s="18"/>
      <c r="Q28" s="81" t="s">
        <v>61</v>
      </c>
      <c r="R28" s="82"/>
      <c r="S28" s="79"/>
      <c r="T28" s="18"/>
      <c r="U28" s="18"/>
    </row>
    <row r="29" spans="1:21" ht="44" customHeight="1" thickBot="1" x14ac:dyDescent="0.6">
      <c r="A29" s="3"/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18"/>
      <c r="O29" s="18"/>
      <c r="P29" s="18"/>
      <c r="Q29" s="81" t="s">
        <v>60</v>
      </c>
      <c r="R29" s="82"/>
      <c r="S29" s="79"/>
      <c r="T29" s="18"/>
      <c r="U29" s="18"/>
    </row>
    <row r="30" spans="1:21" ht="38" customHeight="1" x14ac:dyDescent="0.55000000000000004">
      <c r="A30" s="3"/>
      <c r="B30" s="3"/>
      <c r="E30" s="18"/>
      <c r="F30" s="18"/>
      <c r="G30" s="18"/>
      <c r="H30" s="18"/>
      <c r="I30" s="18"/>
      <c r="J30" s="18"/>
      <c r="K30" s="28"/>
      <c r="L30" s="18"/>
      <c r="M30" s="18"/>
      <c r="N30" s="18"/>
      <c r="O30" s="18"/>
      <c r="P30" s="18"/>
      <c r="Q30" s="30"/>
      <c r="R30" s="31"/>
      <c r="S30" s="18"/>
      <c r="T30" s="18"/>
      <c r="U30" s="18"/>
    </row>
    <row r="31" spans="1:21" ht="38" customHeight="1" x14ac:dyDescent="0.55000000000000004">
      <c r="A31" s="3"/>
      <c r="B31" s="3"/>
      <c r="E31" s="18"/>
      <c r="F31" s="18"/>
      <c r="G31" s="18"/>
      <c r="H31" s="18"/>
      <c r="I31" s="18"/>
      <c r="J31" s="18"/>
      <c r="K31" s="28"/>
      <c r="L31" s="18"/>
      <c r="M31" s="18"/>
      <c r="N31" s="18"/>
      <c r="O31" s="18"/>
      <c r="P31" s="18"/>
      <c r="Q31" s="30"/>
      <c r="R31" s="31"/>
      <c r="S31" s="18"/>
      <c r="T31" s="18"/>
      <c r="U31" s="18"/>
    </row>
    <row r="32" spans="1:21" ht="38" customHeight="1" x14ac:dyDescent="0.55000000000000004">
      <c r="A32" s="3"/>
      <c r="B32" s="3"/>
      <c r="E32" s="18"/>
      <c r="F32" s="18"/>
      <c r="G32" s="18"/>
      <c r="H32" s="18"/>
      <c r="I32" s="18"/>
      <c r="J32" s="18"/>
      <c r="K32" s="28"/>
      <c r="L32" s="18"/>
      <c r="M32" s="18"/>
      <c r="N32" s="18"/>
      <c r="O32" s="18"/>
      <c r="P32" s="18"/>
      <c r="Q32" s="30"/>
      <c r="R32" s="31"/>
      <c r="S32" s="18"/>
      <c r="T32" s="18"/>
      <c r="U32" s="18"/>
    </row>
    <row r="33" spans="1:19" ht="38" customHeight="1" x14ac:dyDescent="0.55000000000000004">
      <c r="A33" s="3"/>
      <c r="B33" s="32"/>
      <c r="E33" s="18"/>
      <c r="F33" s="18"/>
    </row>
    <row r="34" spans="1:19" x14ac:dyDescent="0.55000000000000004">
      <c r="B34" s="32"/>
      <c r="J34" s="18"/>
      <c r="S34" s="18"/>
    </row>
    <row r="35" spans="1:19" x14ac:dyDescent="0.55000000000000004">
      <c r="B35" s="32"/>
    </row>
    <row r="36" spans="1:19" x14ac:dyDescent="0.55000000000000004">
      <c r="B36" s="32"/>
    </row>
  </sheetData>
  <mergeCells count="22">
    <mergeCell ref="B27:M29"/>
    <mergeCell ref="Q27:R27"/>
    <mergeCell ref="Q28:R28"/>
    <mergeCell ref="Q29:R29"/>
    <mergeCell ref="S8:S10"/>
    <mergeCell ref="A8:B10"/>
    <mergeCell ref="C8:D10"/>
    <mergeCell ref="E8:F10"/>
    <mergeCell ref="G8:J8"/>
    <mergeCell ref="K8:M8"/>
    <mergeCell ref="N8:R8"/>
    <mergeCell ref="A12:A13"/>
    <mergeCell ref="A14:A22"/>
    <mergeCell ref="B15:B16"/>
    <mergeCell ref="B17:B18"/>
    <mergeCell ref="A23:A24"/>
    <mergeCell ref="L6:S6"/>
    <mergeCell ref="Q1:S1"/>
    <mergeCell ref="A2:S2"/>
    <mergeCell ref="A3:S3"/>
    <mergeCell ref="L4:S4"/>
    <mergeCell ref="L5:S5"/>
  </mergeCells>
  <phoneticPr fontId="1"/>
  <pageMargins left="0.7" right="0.7" top="0.75" bottom="0.75" header="0.3" footer="0.3"/>
  <pageSetup paperSize="9" scale="3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E8BCB64B0AA124F871BCD6B157ACD3F" ma:contentTypeVersion="14" ma:contentTypeDescription="新しいドキュメントを作成します。" ma:contentTypeScope="" ma:versionID="25b2c0d006d2715c9c8510c6019b2665">
  <xsd:schema xmlns:xsd="http://www.w3.org/2001/XMLSchema" xmlns:xs="http://www.w3.org/2001/XMLSchema" xmlns:p="http://schemas.microsoft.com/office/2006/metadata/properties" xmlns:ns2="b92f0936-f399-40a7-90a7-8d1ffd9408d5" xmlns:ns3="93fcd716-d8fa-4630-8535-f3b5c4dba4fd" targetNamespace="http://schemas.microsoft.com/office/2006/metadata/properties" ma:root="true" ma:fieldsID="231a4886fc415ee06d9bd40e09bf2724" ns2:_="" ns3:_="">
    <xsd:import namespace="b92f0936-f399-40a7-90a7-8d1ffd9408d5"/>
    <xsd:import namespace="93fcd716-d8fa-4630-8535-f3b5c4dba4f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2f0936-f399-40a7-90a7-8d1ffd9408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cd716-d8fa-4630-8535-f3b5c4dba4f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5df8768-b8bc-4154-8897-3900f9564e13}" ma:internalName="TaxCatchAll" ma:showField="CatchAllData" ma:web="93fcd716-d8fa-4630-8535-f3b5c4dba4f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fcd716-d8fa-4630-8535-f3b5c4dba4fd" xsi:nil="true"/>
    <lcf76f155ced4ddcb4097134ff3c332f xmlns="b92f0936-f399-40a7-90a7-8d1ffd9408d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E37C4E2-95B4-4C59-AC0A-9395D8A6FB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2f0936-f399-40a7-90a7-8d1ffd9408d5"/>
    <ds:schemaRef ds:uri="93fcd716-d8fa-4630-8535-f3b5c4dba4f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1F0771-3FE2-4F76-ADE2-FBF89A09C11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126B1B-D444-4000-A632-D4A51C57359D}">
  <ds:schemaRefs>
    <ds:schemaRef ds:uri="http://schemas.microsoft.com/office/2006/metadata/properties"/>
    <ds:schemaRef ds:uri="http://schemas.microsoft.com/office/infopath/2007/PartnerControls"/>
    <ds:schemaRef ds:uri="1a87a5c9-46e2-4315-b24a-c9510fd8fb70"/>
    <ds:schemaRef ds:uri="4e281c68-7357-425b-959b-7d15dff51331"/>
    <ds:schemaRef ds:uri="93fcd716-d8fa-4630-8535-f3b5c4dba4fd"/>
    <ds:schemaRef ds:uri="b92f0936-f399-40a7-90a7-8d1ffd9408d5"/>
  </ds:schemaRefs>
</ds:datastoreItem>
</file>

<file path=docMetadata/LabelInfo.xml><?xml version="1.0" encoding="utf-8"?>
<clbl:labelList xmlns:clbl="http://schemas.microsoft.com/office/2020/mipLabelMetadata">
  <clbl:label id="{0887bfb2-df9a-4dfd-968d-83326fd2126c}" enabled="0" method="" siteId="{0887bfb2-df9a-4dfd-968d-83326fd2126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単価内訳書</vt:lpstr>
      <vt:lpstr>記入例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小橋 慶一郎</dc:creator>
  <cp:lastModifiedBy>白川　莉沙</cp:lastModifiedBy>
  <cp:lastPrinted>2024-10-22T16:34:09Z</cp:lastPrinted>
  <dcterms:created xsi:type="dcterms:W3CDTF">2023-12-11T00:23:38Z</dcterms:created>
  <dcterms:modified xsi:type="dcterms:W3CDTF">2024-11-07T08:40:37Z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0x010100AE8BCB64B0AA124F871BCD6B157ACD3F</vt:lpwstr>
  </property>
  <property fmtid="{D5CDD505-2E9C-101B-9397-08002B2CF9AE}" pid="3" name="MediaServiceImageTags">
    <vt:lpwstr/>
  </property>
</Properties>
</file>