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C:\Users\HayashiO\Desktop\★資料\02_HP更新\210416_入札公告_駐車場環境アセス\入札公告資料\12設計図書（駐車場環境アセス）\"/>
    </mc:Choice>
  </mc:AlternateContent>
  <xr:revisionPtr revIDLastSave="0" documentId="13_ncr:1_{C59D2DC0-AD5C-4198-AF98-70BCE9234E6B}" xr6:coauthVersionLast="36" xr6:coauthVersionMax="36" xr10:uidLastSave="{00000000-0000-0000-0000-000000000000}"/>
  <bookViews>
    <workbookView xWindow="0" yWindow="0" windowWidth="20490" windowHeight="7455" xr2:uid="{E978DCEF-6A13-45A7-B1BD-F0A009B5AD9B}"/>
  </bookViews>
  <sheets>
    <sheet name="見積参考資料" sheetId="5" r:id="rId1"/>
  </sheets>
  <definedNames>
    <definedName name="_xlnm.Print_Area" localSheetId="0">見積参考資料!$A$1:$M$785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75" i="5" l="1"/>
  <c r="I775" i="5"/>
  <c r="E775" i="5"/>
  <c r="D775" i="5"/>
  <c r="H774" i="5"/>
  <c r="H775" i="5" s="1"/>
  <c r="G774" i="5"/>
  <c r="G775" i="5" s="1"/>
  <c r="F774" i="5"/>
  <c r="F775" i="5" s="1"/>
  <c r="J765" i="5"/>
  <c r="J766" i="5" s="1"/>
  <c r="I765" i="5"/>
  <c r="I766" i="5" s="1"/>
  <c r="H765" i="5"/>
  <c r="H766" i="5" s="1"/>
  <c r="G765" i="5"/>
  <c r="G766" i="5" s="1"/>
  <c r="F765" i="5"/>
  <c r="F766" i="5" s="1"/>
  <c r="E765" i="5"/>
  <c r="E766" i="5" s="1"/>
  <c r="D765" i="5"/>
  <c r="D766" i="5" s="1"/>
  <c r="J755" i="5"/>
  <c r="F755" i="5"/>
  <c r="E755" i="5"/>
  <c r="D755" i="5"/>
  <c r="I754" i="5"/>
  <c r="I755" i="5" s="1"/>
  <c r="H754" i="5"/>
  <c r="H755" i="5" s="1"/>
  <c r="G754" i="5"/>
  <c r="G755" i="5" s="1"/>
  <c r="F754" i="5"/>
  <c r="J744" i="5"/>
  <c r="I744" i="5"/>
  <c r="H744" i="5"/>
  <c r="G742" i="5"/>
  <c r="G743" i="5" s="1"/>
  <c r="G744" i="5" s="1"/>
  <c r="F742" i="5"/>
  <c r="F743" i="5" s="1"/>
  <c r="F744" i="5" s="1"/>
  <c r="E742" i="5"/>
  <c r="E743" i="5" s="1"/>
  <c r="E744" i="5" s="1"/>
  <c r="D742" i="5"/>
  <c r="D743" i="5" s="1"/>
  <c r="D744" i="5" s="1"/>
  <c r="J734" i="5"/>
  <c r="I734" i="5"/>
  <c r="H734" i="5"/>
  <c r="G734" i="5"/>
  <c r="F734" i="5"/>
  <c r="E734" i="5"/>
  <c r="D734" i="5"/>
  <c r="J719" i="5"/>
  <c r="I719" i="5"/>
  <c r="H717" i="5"/>
  <c r="H718" i="5" s="1"/>
  <c r="H719" i="5" s="1"/>
  <c r="G717" i="5"/>
  <c r="G718" i="5" s="1"/>
  <c r="G719" i="5" s="1"/>
  <c r="F717" i="5"/>
  <c r="F718" i="5" s="1"/>
  <c r="F719" i="5" s="1"/>
  <c r="E717" i="5"/>
  <c r="E718" i="5" s="1"/>
  <c r="E719" i="5" s="1"/>
  <c r="D717" i="5"/>
  <c r="D718" i="5" s="1"/>
  <c r="D719" i="5" s="1"/>
  <c r="J709" i="5"/>
  <c r="I709" i="5"/>
  <c r="H709" i="5"/>
  <c r="G709" i="5"/>
  <c r="F709" i="5"/>
  <c r="E709" i="5"/>
  <c r="D709" i="5"/>
  <c r="J699" i="5"/>
  <c r="I699" i="5"/>
  <c r="H697" i="5"/>
  <c r="H698" i="5" s="1"/>
  <c r="H699" i="5" s="1"/>
  <c r="G697" i="5"/>
  <c r="G698" i="5" s="1"/>
  <c r="G699" i="5" s="1"/>
  <c r="F697" i="5"/>
  <c r="F698" i="5" s="1"/>
  <c r="F699" i="5" s="1"/>
  <c r="E697" i="5"/>
  <c r="E698" i="5" s="1"/>
  <c r="E699" i="5" s="1"/>
  <c r="D697" i="5"/>
  <c r="D698" i="5" s="1"/>
  <c r="D699" i="5" s="1"/>
  <c r="J689" i="5"/>
  <c r="I689" i="5"/>
  <c r="H689" i="5"/>
  <c r="G689" i="5"/>
  <c r="F689" i="5"/>
  <c r="E689" i="5"/>
  <c r="D689" i="5"/>
  <c r="J679" i="5"/>
  <c r="I679" i="5"/>
  <c r="H679" i="5"/>
  <c r="G677" i="5"/>
  <c r="G678" i="5" s="1"/>
  <c r="G679" i="5" s="1"/>
  <c r="F677" i="5"/>
  <c r="F678" i="5" s="1"/>
  <c r="F679" i="5" s="1"/>
  <c r="E677" i="5"/>
  <c r="E678" i="5" s="1"/>
  <c r="E679" i="5" s="1"/>
  <c r="D677" i="5"/>
  <c r="D678" i="5" s="1"/>
  <c r="D679" i="5" s="1"/>
  <c r="J669" i="5"/>
  <c r="I669" i="5"/>
  <c r="H669" i="5"/>
  <c r="G669" i="5"/>
  <c r="F669" i="5"/>
  <c r="E669" i="5"/>
  <c r="D669" i="5"/>
  <c r="J659" i="5"/>
  <c r="I659" i="5"/>
  <c r="H659" i="5"/>
  <c r="G657" i="5"/>
  <c r="G658" i="5" s="1"/>
  <c r="G659" i="5" s="1"/>
  <c r="F657" i="5"/>
  <c r="F658" i="5" s="1"/>
  <c r="F659" i="5" s="1"/>
  <c r="E657" i="5"/>
  <c r="E658" i="5" s="1"/>
  <c r="E659" i="5" s="1"/>
  <c r="D657" i="5"/>
  <c r="D658" i="5" s="1"/>
  <c r="D659" i="5" s="1"/>
  <c r="J649" i="5"/>
  <c r="I649" i="5"/>
  <c r="H649" i="5"/>
  <c r="G649" i="5"/>
  <c r="F649" i="5"/>
  <c r="E649" i="5"/>
  <c r="D649" i="5"/>
  <c r="J634" i="5"/>
  <c r="I634" i="5"/>
  <c r="H632" i="5"/>
  <c r="H633" i="5" s="1"/>
  <c r="H634" i="5" s="1"/>
  <c r="G632" i="5"/>
  <c r="G633" i="5" s="1"/>
  <c r="G634" i="5" s="1"/>
  <c r="F632" i="5"/>
  <c r="F633" i="5" s="1"/>
  <c r="F634" i="5" s="1"/>
  <c r="E632" i="5"/>
  <c r="E633" i="5" s="1"/>
  <c r="E634" i="5" s="1"/>
  <c r="D632" i="5"/>
  <c r="D633" i="5" s="1"/>
  <c r="D634" i="5" s="1"/>
  <c r="J624" i="5"/>
  <c r="I624" i="5"/>
  <c r="H624" i="5"/>
  <c r="G624" i="5"/>
  <c r="F624" i="5"/>
  <c r="E624" i="5"/>
  <c r="D624" i="5"/>
  <c r="J614" i="5"/>
  <c r="I614" i="5"/>
  <c r="H612" i="5"/>
  <c r="H613" i="5" s="1"/>
  <c r="H614" i="5" s="1"/>
  <c r="G612" i="5"/>
  <c r="G613" i="5" s="1"/>
  <c r="G614" i="5" s="1"/>
  <c r="F612" i="5"/>
  <c r="F613" i="5" s="1"/>
  <c r="F614" i="5" s="1"/>
  <c r="E612" i="5"/>
  <c r="E613" i="5" s="1"/>
  <c r="E614" i="5" s="1"/>
  <c r="D612" i="5"/>
  <c r="D613" i="5" s="1"/>
  <c r="D614" i="5" s="1"/>
  <c r="J604" i="5"/>
  <c r="I604" i="5"/>
  <c r="H604" i="5"/>
  <c r="G604" i="5"/>
  <c r="F604" i="5"/>
  <c r="E604" i="5"/>
  <c r="D604" i="5"/>
  <c r="J594" i="5"/>
  <c r="I594" i="5"/>
  <c r="D594" i="5"/>
  <c r="H592" i="5"/>
  <c r="H593" i="5" s="1"/>
  <c r="H594" i="5" s="1"/>
  <c r="G592" i="5"/>
  <c r="G593" i="5" s="1"/>
  <c r="G594" i="5" s="1"/>
  <c r="F592" i="5"/>
  <c r="F593" i="5" s="1"/>
  <c r="F594" i="5" s="1"/>
  <c r="E592" i="5"/>
  <c r="E593" i="5" s="1"/>
  <c r="E594" i="5" s="1"/>
  <c r="J584" i="5"/>
  <c r="I584" i="5"/>
  <c r="H584" i="5"/>
  <c r="G584" i="5"/>
  <c r="F584" i="5"/>
  <c r="E584" i="5"/>
  <c r="D584" i="5"/>
  <c r="J574" i="5"/>
  <c r="I574" i="5"/>
  <c r="D574" i="5"/>
  <c r="H572" i="5"/>
  <c r="H573" i="5" s="1"/>
  <c r="H574" i="5" s="1"/>
  <c r="G572" i="5"/>
  <c r="G573" i="5" s="1"/>
  <c r="G574" i="5" s="1"/>
  <c r="F572" i="5"/>
  <c r="F573" i="5" s="1"/>
  <c r="F574" i="5" s="1"/>
  <c r="E572" i="5"/>
  <c r="E573" i="5" s="1"/>
  <c r="E574" i="5" s="1"/>
  <c r="D572" i="5"/>
  <c r="E564" i="5"/>
  <c r="D564" i="5"/>
  <c r="J561" i="5"/>
  <c r="J562" i="5" s="1"/>
  <c r="J563" i="5" s="1"/>
  <c r="J564" i="5" s="1"/>
  <c r="I561" i="5"/>
  <c r="I562" i="5" s="1"/>
  <c r="I563" i="5" s="1"/>
  <c r="I564" i="5" s="1"/>
  <c r="H561" i="5"/>
  <c r="H562" i="5" s="1"/>
  <c r="H563" i="5" s="1"/>
  <c r="H564" i="5" s="1"/>
  <c r="G561" i="5"/>
  <c r="G562" i="5" s="1"/>
  <c r="G563" i="5" s="1"/>
  <c r="G564" i="5" s="1"/>
  <c r="F561" i="5"/>
  <c r="F562" i="5" s="1"/>
  <c r="F563" i="5" s="1"/>
  <c r="F564" i="5" s="1"/>
  <c r="E561" i="5"/>
  <c r="E562" i="5" s="1"/>
  <c r="D561" i="5"/>
  <c r="D562" i="5" s="1"/>
  <c r="J547" i="5"/>
  <c r="I547" i="5"/>
  <c r="H547" i="5"/>
  <c r="D547" i="5"/>
  <c r="G545" i="5"/>
  <c r="G546" i="5" s="1"/>
  <c r="G547" i="5" s="1"/>
  <c r="F545" i="5"/>
  <c r="F546" i="5" s="1"/>
  <c r="F547" i="5" s="1"/>
  <c r="E545" i="5"/>
  <c r="E546" i="5" s="1"/>
  <c r="E547" i="5" s="1"/>
  <c r="K537" i="5"/>
  <c r="J537" i="5"/>
  <c r="F537" i="5"/>
  <c r="E537" i="5"/>
  <c r="D537" i="5"/>
  <c r="I535" i="5"/>
  <c r="I536" i="5" s="1"/>
  <c r="I537" i="5" s="1"/>
  <c r="H535" i="5"/>
  <c r="H536" i="5" s="1"/>
  <c r="H537" i="5" s="1"/>
  <c r="G535" i="5"/>
  <c r="G536" i="5" s="1"/>
  <c r="G537" i="5" s="1"/>
  <c r="J526" i="5"/>
  <c r="I526" i="5"/>
  <c r="H526" i="5"/>
  <c r="F526" i="5"/>
  <c r="D526" i="5"/>
  <c r="G524" i="5"/>
  <c r="G525" i="5" s="1"/>
  <c r="G526" i="5" s="1"/>
  <c r="E524" i="5"/>
  <c r="E525" i="5" s="1"/>
  <c r="E526" i="5" s="1"/>
  <c r="J516" i="5"/>
  <c r="F516" i="5"/>
  <c r="E516" i="5"/>
  <c r="D516" i="5"/>
  <c r="I514" i="5"/>
  <c r="I515" i="5" s="1"/>
  <c r="I516" i="5" s="1"/>
  <c r="H514" i="5"/>
  <c r="H515" i="5" s="1"/>
  <c r="H516" i="5" s="1"/>
  <c r="G514" i="5"/>
  <c r="G515" i="5" s="1"/>
  <c r="G516" i="5" s="1"/>
  <c r="J506" i="5"/>
  <c r="I506" i="5"/>
  <c r="H506" i="5"/>
  <c r="F506" i="5"/>
  <c r="D506" i="5"/>
  <c r="G504" i="5"/>
  <c r="G505" i="5" s="1"/>
  <c r="G506" i="5" s="1"/>
  <c r="E504" i="5"/>
  <c r="E505" i="5" s="1"/>
  <c r="E506" i="5" s="1"/>
  <c r="J496" i="5"/>
  <c r="F496" i="5"/>
  <c r="E496" i="5"/>
  <c r="D496" i="5"/>
  <c r="I494" i="5"/>
  <c r="I495" i="5" s="1"/>
  <c r="I496" i="5" s="1"/>
  <c r="H494" i="5"/>
  <c r="H495" i="5" s="1"/>
  <c r="H496" i="5" s="1"/>
  <c r="G494" i="5"/>
  <c r="G495" i="5" s="1"/>
  <c r="G496" i="5" s="1"/>
  <c r="F486" i="5"/>
  <c r="E486" i="5"/>
  <c r="D486" i="5"/>
  <c r="J485" i="5"/>
  <c r="J486" i="5" s="1"/>
  <c r="I485" i="5"/>
  <c r="I486" i="5" s="1"/>
  <c r="H485" i="5"/>
  <c r="H486" i="5" s="1"/>
  <c r="G485" i="5"/>
  <c r="G486" i="5" s="1"/>
  <c r="J476" i="5"/>
  <c r="I476" i="5"/>
  <c r="E476" i="5"/>
  <c r="D476" i="5"/>
  <c r="H475" i="5"/>
  <c r="H476" i="5" s="1"/>
  <c r="G475" i="5"/>
  <c r="G476" i="5" s="1"/>
  <c r="F475" i="5"/>
  <c r="F476" i="5" s="1"/>
  <c r="J460" i="5"/>
  <c r="I460" i="5"/>
  <c r="E460" i="5"/>
  <c r="D460" i="5"/>
  <c r="H459" i="5"/>
  <c r="H460" i="5" s="1"/>
  <c r="G459" i="5"/>
  <c r="G460" i="5" s="1"/>
  <c r="F459" i="5"/>
  <c r="F460" i="5" s="1"/>
  <c r="H450" i="5"/>
  <c r="G450" i="5"/>
  <c r="F450" i="5"/>
  <c r="E450" i="5"/>
  <c r="D450" i="5"/>
  <c r="J449" i="5"/>
  <c r="J450" i="5" s="1"/>
  <c r="I449" i="5"/>
  <c r="I450" i="5" s="1"/>
  <c r="J440" i="5"/>
  <c r="H440" i="5"/>
  <c r="G440" i="5"/>
  <c r="F440" i="5"/>
  <c r="E440" i="5"/>
  <c r="D440" i="5"/>
  <c r="I439" i="5"/>
  <c r="I440" i="5" s="1"/>
  <c r="H439" i="5"/>
  <c r="H430" i="5"/>
  <c r="G430" i="5"/>
  <c r="F430" i="5"/>
  <c r="E430" i="5"/>
  <c r="D430" i="5"/>
  <c r="J429" i="5"/>
  <c r="J430" i="5" s="1"/>
  <c r="I429" i="5"/>
  <c r="I430" i="5" s="1"/>
  <c r="I420" i="5"/>
  <c r="H420" i="5"/>
  <c r="G420" i="5"/>
  <c r="F420" i="5"/>
  <c r="E420" i="5"/>
  <c r="D420" i="5"/>
  <c r="J419" i="5"/>
  <c r="J420" i="5" s="1"/>
  <c r="F409" i="5"/>
  <c r="E409" i="5"/>
  <c r="D409" i="5"/>
  <c r="J408" i="5"/>
  <c r="J409" i="5" s="1"/>
  <c r="I408" i="5"/>
  <c r="I409" i="5" s="1"/>
  <c r="H408" i="5"/>
  <c r="H409" i="5" s="1"/>
  <c r="G408" i="5"/>
  <c r="G409" i="5" s="1"/>
  <c r="F392" i="5"/>
  <c r="E392" i="5"/>
  <c r="D392" i="5"/>
  <c r="J391" i="5"/>
  <c r="J392" i="5" s="1"/>
  <c r="I391" i="5"/>
  <c r="I392" i="5" s="1"/>
  <c r="H391" i="5"/>
  <c r="H392" i="5" s="1"/>
  <c r="G391" i="5"/>
  <c r="G392" i="5" s="1"/>
  <c r="J382" i="5"/>
  <c r="E382" i="5"/>
  <c r="D382" i="5"/>
  <c r="I381" i="5"/>
  <c r="I382" i="5" s="1"/>
  <c r="H381" i="5"/>
  <c r="H382" i="5" s="1"/>
  <c r="G381" i="5"/>
  <c r="G382" i="5" s="1"/>
  <c r="F381" i="5"/>
  <c r="F382" i="5" s="1"/>
  <c r="J372" i="5"/>
  <c r="F372" i="5"/>
  <c r="E372" i="5"/>
  <c r="D372" i="5"/>
  <c r="I371" i="5"/>
  <c r="I372" i="5" s="1"/>
  <c r="H371" i="5"/>
  <c r="H372" i="5" s="1"/>
  <c r="G371" i="5"/>
  <c r="G372" i="5" s="1"/>
  <c r="F362" i="5"/>
  <c r="E362" i="5"/>
  <c r="D362" i="5"/>
  <c r="J361" i="5"/>
  <c r="J362" i="5" s="1"/>
  <c r="I361" i="5"/>
  <c r="I362" i="5" s="1"/>
  <c r="H361" i="5"/>
  <c r="H362" i="5" s="1"/>
  <c r="G361" i="5"/>
  <c r="G362" i="5" s="1"/>
  <c r="J352" i="5"/>
  <c r="I352" i="5"/>
  <c r="E352" i="5"/>
  <c r="D352" i="5"/>
  <c r="H351" i="5"/>
  <c r="H352" i="5" s="1"/>
  <c r="G351" i="5"/>
  <c r="G352" i="5" s="1"/>
  <c r="F351" i="5"/>
  <c r="F352" i="5" s="1"/>
  <c r="J341" i="5"/>
  <c r="I341" i="5"/>
  <c r="E341" i="5"/>
  <c r="D341" i="5"/>
  <c r="H340" i="5"/>
  <c r="H341" i="5" s="1"/>
  <c r="G340" i="5"/>
  <c r="G341" i="5" s="1"/>
  <c r="F340" i="5"/>
  <c r="F341" i="5" s="1"/>
  <c r="H324" i="5"/>
  <c r="G324" i="5"/>
  <c r="F324" i="5"/>
  <c r="E324" i="5"/>
  <c r="D324" i="5"/>
  <c r="J323" i="5"/>
  <c r="J324" i="5" s="1"/>
  <c r="I323" i="5"/>
  <c r="I324" i="5" s="1"/>
  <c r="J314" i="5"/>
  <c r="G314" i="5"/>
  <c r="F314" i="5"/>
  <c r="E314" i="5"/>
  <c r="D314" i="5"/>
  <c r="I313" i="5"/>
  <c r="I314" i="5" s="1"/>
  <c r="H313" i="5"/>
  <c r="H314" i="5" s="1"/>
  <c r="H304" i="5"/>
  <c r="G304" i="5"/>
  <c r="F304" i="5"/>
  <c r="E304" i="5"/>
  <c r="D304" i="5"/>
  <c r="J303" i="5"/>
  <c r="J304" i="5" s="1"/>
  <c r="I303" i="5"/>
  <c r="I304" i="5" s="1"/>
  <c r="I294" i="5"/>
  <c r="H294" i="5"/>
  <c r="G294" i="5"/>
  <c r="F294" i="5"/>
  <c r="E294" i="5"/>
  <c r="D294" i="5"/>
  <c r="J293" i="5"/>
  <c r="J294" i="5" s="1"/>
  <c r="F283" i="5"/>
  <c r="E283" i="5"/>
  <c r="D283" i="5"/>
  <c r="J282" i="5"/>
  <c r="J283" i="5" s="1"/>
  <c r="I282" i="5"/>
  <c r="I283" i="5" s="1"/>
  <c r="H282" i="5"/>
  <c r="H283" i="5" s="1"/>
  <c r="G282" i="5"/>
  <c r="G283" i="5" s="1"/>
  <c r="J273" i="5"/>
  <c r="I273" i="5"/>
  <c r="E273" i="5"/>
  <c r="D273" i="5"/>
  <c r="H272" i="5"/>
  <c r="H273" i="5" s="1"/>
  <c r="G272" i="5"/>
  <c r="G273" i="5" s="1"/>
  <c r="F272" i="5"/>
  <c r="F273" i="5" s="1"/>
  <c r="F257" i="5"/>
  <c r="E257" i="5"/>
  <c r="D257" i="5"/>
  <c r="J256" i="5"/>
  <c r="J257" i="5" s="1"/>
  <c r="I256" i="5"/>
  <c r="I257" i="5" s="1"/>
  <c r="H256" i="5"/>
  <c r="H257" i="5" s="1"/>
  <c r="G256" i="5"/>
  <c r="G257" i="5" s="1"/>
  <c r="F247" i="5"/>
  <c r="E247" i="5"/>
  <c r="D247" i="5"/>
  <c r="J246" i="5"/>
  <c r="J247" i="5" s="1"/>
  <c r="I246" i="5"/>
  <c r="I247" i="5" s="1"/>
  <c r="H246" i="5"/>
  <c r="H247" i="5" s="1"/>
  <c r="G246" i="5"/>
  <c r="G247" i="5" s="1"/>
  <c r="F238" i="5"/>
  <c r="E238" i="5"/>
  <c r="D238" i="5"/>
  <c r="J237" i="5"/>
  <c r="J238" i="5" s="1"/>
  <c r="I237" i="5"/>
  <c r="I238" i="5" s="1"/>
  <c r="H237" i="5"/>
  <c r="H238" i="5" s="1"/>
  <c r="G237" i="5"/>
  <c r="G238" i="5" s="1"/>
  <c r="E229" i="5"/>
  <c r="D229" i="5"/>
  <c r="J228" i="5"/>
  <c r="J229" i="5" s="1"/>
  <c r="I228" i="5"/>
  <c r="I229" i="5" s="1"/>
  <c r="H228" i="5"/>
  <c r="H229" i="5" s="1"/>
  <c r="G228" i="5"/>
  <c r="G229" i="5" s="1"/>
  <c r="F228" i="5"/>
  <c r="F229" i="5" s="1"/>
  <c r="J219" i="5"/>
  <c r="I219" i="5"/>
  <c r="F219" i="5"/>
  <c r="E219" i="5"/>
  <c r="D219" i="5"/>
  <c r="H218" i="5"/>
  <c r="H219" i="5" s="1"/>
  <c r="G218" i="5"/>
  <c r="G219" i="5" s="1"/>
  <c r="J209" i="5"/>
  <c r="E209" i="5"/>
  <c r="D209" i="5"/>
  <c r="I208" i="5"/>
  <c r="I209" i="5" s="1"/>
  <c r="H208" i="5"/>
  <c r="H209" i="5" s="1"/>
  <c r="G208" i="5"/>
  <c r="G209" i="5" s="1"/>
  <c r="F208" i="5"/>
  <c r="F209" i="5" s="1"/>
  <c r="J200" i="5"/>
  <c r="E200" i="5"/>
  <c r="D200" i="5"/>
  <c r="I199" i="5"/>
  <c r="I200" i="5" s="1"/>
  <c r="H199" i="5"/>
  <c r="H200" i="5" s="1"/>
  <c r="G199" i="5"/>
  <c r="G200" i="5" s="1"/>
  <c r="F199" i="5"/>
  <c r="F200" i="5" s="1"/>
  <c r="J186" i="5"/>
  <c r="E186" i="5"/>
  <c r="D186" i="5"/>
  <c r="I185" i="5"/>
  <c r="I186" i="5" s="1"/>
  <c r="H185" i="5"/>
  <c r="H186" i="5" s="1"/>
  <c r="G185" i="5"/>
  <c r="G186" i="5" s="1"/>
  <c r="F185" i="5"/>
  <c r="F186" i="5" s="1"/>
  <c r="J177" i="5"/>
  <c r="I177" i="5"/>
  <c r="H177" i="5"/>
  <c r="E177" i="5"/>
  <c r="D177" i="5"/>
  <c r="G176" i="5"/>
  <c r="G177" i="5" s="1"/>
  <c r="F176" i="5"/>
  <c r="F177" i="5" s="1"/>
  <c r="J167" i="5"/>
  <c r="I167" i="5"/>
  <c r="E167" i="5"/>
  <c r="D167" i="5"/>
  <c r="H166" i="5"/>
  <c r="H167" i="5" s="1"/>
  <c r="G166" i="5"/>
  <c r="G167" i="5" s="1"/>
  <c r="F166" i="5"/>
  <c r="F167" i="5" s="1"/>
  <c r="J157" i="5"/>
  <c r="I157" i="5"/>
  <c r="E157" i="5"/>
  <c r="D157" i="5"/>
  <c r="H156" i="5"/>
  <c r="H157" i="5" s="1"/>
  <c r="G156" i="5"/>
  <c r="G157" i="5" s="1"/>
  <c r="F156" i="5"/>
  <c r="F157" i="5" s="1"/>
  <c r="G147" i="5"/>
  <c r="F147" i="5"/>
  <c r="E147" i="5"/>
  <c r="D147" i="5"/>
  <c r="J146" i="5"/>
  <c r="J147" i="5" s="1"/>
  <c r="I146" i="5"/>
  <c r="I147" i="5" s="1"/>
  <c r="H146" i="5"/>
  <c r="H147" i="5" s="1"/>
  <c r="J138" i="5"/>
  <c r="I138" i="5"/>
  <c r="D138" i="5"/>
  <c r="H137" i="5"/>
  <c r="H138" i="5" s="1"/>
  <c r="G137" i="5"/>
  <c r="G138" i="5" s="1"/>
  <c r="F137" i="5"/>
  <c r="F138" i="5" s="1"/>
  <c r="E137" i="5"/>
  <c r="E138" i="5" s="1"/>
  <c r="G128" i="5"/>
  <c r="F128" i="5"/>
  <c r="E128" i="5"/>
  <c r="D128" i="5"/>
  <c r="J127" i="5"/>
  <c r="J128" i="5" s="1"/>
  <c r="I127" i="5"/>
  <c r="I128" i="5" s="1"/>
  <c r="H127" i="5"/>
  <c r="H128" i="5" s="1"/>
  <c r="J115" i="5"/>
  <c r="F115" i="5"/>
  <c r="E115" i="5"/>
  <c r="D115" i="5"/>
  <c r="I114" i="5"/>
  <c r="I115" i="5" s="1"/>
  <c r="H114" i="5"/>
  <c r="H115" i="5" s="1"/>
  <c r="G114" i="5"/>
  <c r="G115" i="5" s="1"/>
  <c r="F106" i="5"/>
  <c r="E106" i="5"/>
  <c r="D106" i="5"/>
  <c r="J105" i="5"/>
  <c r="J106" i="5" s="1"/>
  <c r="I105" i="5"/>
  <c r="I106" i="5" s="1"/>
  <c r="H105" i="5"/>
  <c r="H106" i="5" s="1"/>
  <c r="G105" i="5"/>
  <c r="G106" i="5" s="1"/>
  <c r="G97" i="5"/>
  <c r="F97" i="5"/>
  <c r="E97" i="5"/>
  <c r="D97" i="5"/>
  <c r="J96" i="5"/>
  <c r="J97" i="5" s="1"/>
  <c r="I96" i="5"/>
  <c r="I97" i="5" s="1"/>
  <c r="H96" i="5"/>
  <c r="H97" i="5" s="1"/>
  <c r="J87" i="5"/>
  <c r="I87" i="5"/>
  <c r="F87" i="5"/>
  <c r="E87" i="5"/>
  <c r="D87" i="5"/>
  <c r="H86" i="5"/>
  <c r="H87" i="5" s="1"/>
  <c r="G86" i="5"/>
  <c r="G87" i="5" s="1"/>
  <c r="J77" i="5"/>
  <c r="E77" i="5"/>
  <c r="D77" i="5"/>
  <c r="I76" i="5"/>
  <c r="I77" i="5" s="1"/>
  <c r="H76" i="5"/>
  <c r="H77" i="5" s="1"/>
  <c r="G76" i="5"/>
  <c r="G77" i="5" s="1"/>
  <c r="F76" i="5"/>
  <c r="F77" i="5" s="1"/>
  <c r="J68" i="5"/>
  <c r="F68" i="5"/>
  <c r="E68" i="5"/>
  <c r="D68" i="5"/>
  <c r="I67" i="5"/>
  <c r="I68" i="5" s="1"/>
  <c r="H67" i="5"/>
  <c r="H68" i="5" s="1"/>
  <c r="G67" i="5"/>
  <c r="G68" i="5" s="1"/>
  <c r="F59" i="5"/>
  <c r="E59" i="5"/>
  <c r="D59" i="5"/>
  <c r="J58" i="5"/>
  <c r="J59" i="5" s="1"/>
  <c r="I58" i="5"/>
  <c r="I59" i="5" s="1"/>
  <c r="H58" i="5"/>
  <c r="H59" i="5" s="1"/>
  <c r="G58" i="5"/>
  <c r="G59" i="5" s="1"/>
  <c r="I635" i="5" l="1"/>
  <c r="I353" i="5"/>
  <c r="I605" i="5"/>
  <c r="I756" i="5"/>
  <c r="I431" i="5"/>
  <c r="I88" i="5"/>
  <c r="I187" i="5"/>
  <c r="I507" i="5"/>
  <c r="I487" i="5"/>
  <c r="I720" i="5"/>
  <c r="I527" i="5"/>
  <c r="I595" i="5"/>
  <c r="I710" i="5"/>
  <c r="I776" i="5"/>
  <c r="I107" i="5"/>
  <c r="I461" i="5"/>
  <c r="I735" i="5"/>
  <c r="I585" i="5"/>
  <c r="I625" i="5"/>
  <c r="I690" i="5"/>
  <c r="I767" i="5"/>
  <c r="I565" i="5"/>
  <c r="I116" i="5"/>
  <c r="I148" i="5"/>
  <c r="I178" i="5"/>
  <c r="I239" i="5"/>
  <c r="I421" i="5"/>
  <c r="I441" i="5"/>
  <c r="I451" i="5"/>
  <c r="I650" i="5"/>
  <c r="I670" i="5"/>
  <c r="I325" i="5"/>
  <c r="I342" i="5"/>
  <c r="I363" i="5"/>
  <c r="I497" i="5"/>
  <c r="I548" i="5"/>
  <c r="I660" i="5"/>
  <c r="I60" i="5"/>
  <c r="I210" i="5"/>
  <c r="I315" i="5"/>
  <c r="I517" i="5"/>
  <c r="I78" i="5"/>
  <c r="I258" i="5"/>
  <c r="I477" i="5"/>
  <c r="I538" i="5"/>
  <c r="I700" i="5"/>
  <c r="I230" i="5"/>
  <c r="I295" i="5"/>
  <c r="I305" i="5"/>
  <c r="I98" i="5"/>
  <c r="I129" i="5"/>
  <c r="I139" i="5"/>
  <c r="I158" i="5"/>
  <c r="I201" i="5"/>
  <c r="I248" i="5"/>
  <c r="I284" i="5"/>
  <c r="I575" i="5"/>
  <c r="I615" i="5"/>
  <c r="I680" i="5"/>
  <c r="I745" i="5"/>
  <c r="I69" i="5"/>
  <c r="I168" i="5"/>
  <c r="I274" i="5"/>
  <c r="I220" i="5"/>
  <c r="I383" i="5"/>
  <c r="I410" i="5"/>
  <c r="I373" i="5"/>
  <c r="I393" i="5"/>
</calcChain>
</file>

<file path=xl/sharedStrings.xml><?xml version="1.0" encoding="utf-8"?>
<sst xmlns="http://schemas.openxmlformats.org/spreadsheetml/2006/main" count="1305" uniqueCount="159">
  <si>
    <t>(10)意見書への見解書案の作成</t>
    <rPh sb="4" eb="7">
      <t>イケンショ</t>
    </rPh>
    <rPh sb="9" eb="12">
      <t>ケンカイショ</t>
    </rPh>
    <rPh sb="12" eb="13">
      <t>アン</t>
    </rPh>
    <rPh sb="14" eb="16">
      <t>サクセイ</t>
    </rPh>
    <phoneticPr fontId="1"/>
  </si>
  <si>
    <t>陸域生物　鳥類</t>
    <rPh sb="0" eb="2">
      <t>リクイキ</t>
    </rPh>
    <rPh sb="2" eb="4">
      <t>セイブツ</t>
    </rPh>
    <rPh sb="5" eb="7">
      <t>チョウルイ</t>
    </rPh>
    <phoneticPr fontId="1"/>
  </si>
  <si>
    <t>水生生物　魚類</t>
    <rPh sb="0" eb="2">
      <t>スイセイ</t>
    </rPh>
    <rPh sb="2" eb="4">
      <t>セイブツ</t>
    </rPh>
    <rPh sb="5" eb="7">
      <t>ギョルイ</t>
    </rPh>
    <phoneticPr fontId="1"/>
  </si>
  <si>
    <t>3地点</t>
    <rPh sb="1" eb="3">
      <t>チテン</t>
    </rPh>
    <phoneticPr fontId="1"/>
  </si>
  <si>
    <t>カドミウム等29物質</t>
    <rPh sb="5" eb="6">
      <t>トウ</t>
    </rPh>
    <rPh sb="8" eb="10">
      <t>ブッシツ</t>
    </rPh>
    <phoneticPr fontId="1"/>
  </si>
  <si>
    <t>現地測定項目、粒度組成等11項目、アルキル水銀等33項目</t>
    <phoneticPr fontId="1"/>
  </si>
  <si>
    <t>(11)環境影響評価審査会への参加</t>
    <rPh sb="4" eb="6">
      <t>カンキョウ</t>
    </rPh>
    <rPh sb="6" eb="8">
      <t>エイキョウ</t>
    </rPh>
    <rPh sb="8" eb="10">
      <t>ヒョウカ</t>
    </rPh>
    <rPh sb="10" eb="13">
      <t>シンサカイ</t>
    </rPh>
    <rPh sb="15" eb="17">
      <t>サンカ</t>
    </rPh>
    <phoneticPr fontId="1"/>
  </si>
  <si>
    <t>1．配慮計画書作成業務</t>
    <rPh sb="2" eb="4">
      <t>ハイリョ</t>
    </rPh>
    <rPh sb="4" eb="6">
      <t>ケイカク</t>
    </rPh>
    <rPh sb="6" eb="7">
      <t>ショ</t>
    </rPh>
    <rPh sb="7" eb="9">
      <t>サクセイ</t>
    </rPh>
    <rPh sb="9" eb="11">
      <t>ギョウム</t>
    </rPh>
    <phoneticPr fontId="1"/>
  </si>
  <si>
    <t>（1）配慮計画書作成業務</t>
    <phoneticPr fontId="1"/>
  </si>
  <si>
    <t>現地踏査</t>
    <rPh sb="0" eb="2">
      <t>ゲンチ</t>
    </rPh>
    <rPh sb="2" eb="4">
      <t>トウサ</t>
    </rPh>
    <phoneticPr fontId="8"/>
  </si>
  <si>
    <t>職種</t>
    <rPh sb="0" eb="2">
      <t>ショクシュ</t>
    </rPh>
    <phoneticPr fontId="8"/>
  </si>
  <si>
    <t>直　　接　　人　　件　　費</t>
    <rPh sb="0" eb="1">
      <t>チョク</t>
    </rPh>
    <rPh sb="3" eb="4">
      <t>セツ</t>
    </rPh>
    <rPh sb="6" eb="7">
      <t>ジン</t>
    </rPh>
    <rPh sb="9" eb="10">
      <t>ケン</t>
    </rPh>
    <rPh sb="12" eb="13">
      <t>ヒ</t>
    </rPh>
    <phoneticPr fontId="8"/>
  </si>
  <si>
    <t>区分</t>
    <rPh sb="0" eb="2">
      <t>クブン</t>
    </rPh>
    <phoneticPr fontId="8"/>
  </si>
  <si>
    <t>主   任         技術者</t>
    <rPh sb="0" eb="1">
      <t>シュ</t>
    </rPh>
    <rPh sb="4" eb="5">
      <t>ニン</t>
    </rPh>
    <rPh sb="14" eb="17">
      <t>ギジュツシャ</t>
    </rPh>
    <phoneticPr fontId="8"/>
  </si>
  <si>
    <t>技師長</t>
    <rPh sb="0" eb="3">
      <t>ギシチョウ</t>
    </rPh>
    <phoneticPr fontId="8"/>
  </si>
  <si>
    <t>主任
技師</t>
    <rPh sb="0" eb="1">
      <t>シュ</t>
    </rPh>
    <rPh sb="1" eb="2">
      <t>ニン</t>
    </rPh>
    <rPh sb="3" eb="4">
      <t>ワザ</t>
    </rPh>
    <rPh sb="4" eb="5">
      <t>シ</t>
    </rPh>
    <phoneticPr fontId="8"/>
  </si>
  <si>
    <t>技師A</t>
    <rPh sb="0" eb="2">
      <t>ギシ</t>
    </rPh>
    <phoneticPr fontId="8"/>
  </si>
  <si>
    <t>技師Ｂ</t>
    <rPh sb="0" eb="2">
      <t>ギシ</t>
    </rPh>
    <phoneticPr fontId="8"/>
  </si>
  <si>
    <t>技師Ｃ</t>
    <rPh sb="0" eb="2">
      <t>ギシ</t>
    </rPh>
    <phoneticPr fontId="8"/>
  </si>
  <si>
    <t>技術員</t>
    <rPh sb="0" eb="3">
      <t>ギジュツイン</t>
    </rPh>
    <phoneticPr fontId="8"/>
  </si>
  <si>
    <t>単価</t>
    <rPh sb="0" eb="2">
      <t>タンカ</t>
    </rPh>
    <phoneticPr fontId="8"/>
  </si>
  <si>
    <t>員数合計</t>
    <rPh sb="0" eb="2">
      <t>インズウ</t>
    </rPh>
    <rPh sb="2" eb="4">
      <t>ゴウケイ</t>
    </rPh>
    <phoneticPr fontId="8"/>
  </si>
  <si>
    <t>金額</t>
    <rPh sb="0" eb="2">
      <t>キンガク</t>
    </rPh>
    <phoneticPr fontId="8"/>
  </si>
  <si>
    <t>＊＊単位当り＊＊</t>
    <phoneticPr fontId="8"/>
  </si>
  <si>
    <t>計</t>
    <rPh sb="0" eb="1">
      <t>ケイ</t>
    </rPh>
    <phoneticPr fontId="8"/>
  </si>
  <si>
    <t>円</t>
    <rPh sb="0" eb="1">
      <t>エン</t>
    </rPh>
    <phoneticPr fontId="8"/>
  </si>
  <si>
    <t>既存資料収集</t>
    <rPh sb="0" eb="2">
      <t>キソン</t>
    </rPh>
    <rPh sb="2" eb="4">
      <t>シリョウ</t>
    </rPh>
    <rPh sb="4" eb="6">
      <t>シュウシュウ</t>
    </rPh>
    <phoneticPr fontId="8"/>
  </si>
  <si>
    <t>業務計画書作成</t>
    <rPh sb="0" eb="2">
      <t>ギョウム</t>
    </rPh>
    <rPh sb="2" eb="5">
      <t>ケイカクショ</t>
    </rPh>
    <rPh sb="5" eb="7">
      <t>サクセイ</t>
    </rPh>
    <phoneticPr fontId="8"/>
  </si>
  <si>
    <t>(2)事業特性の把握</t>
    <rPh sb="3" eb="5">
      <t>ジギョウ</t>
    </rPh>
    <rPh sb="5" eb="7">
      <t>トクセイ</t>
    </rPh>
    <rPh sb="8" eb="10">
      <t>ハアク</t>
    </rPh>
    <phoneticPr fontId="1"/>
  </si>
  <si>
    <t>事業特性の把握</t>
    <rPh sb="0" eb="2">
      <t>ジギョウ</t>
    </rPh>
    <rPh sb="2" eb="4">
      <t>トクセイ</t>
    </rPh>
    <rPh sb="5" eb="7">
      <t>ハアク</t>
    </rPh>
    <phoneticPr fontId="1"/>
  </si>
  <si>
    <t>(3)地域特性の把握</t>
    <rPh sb="3" eb="5">
      <t>チイキ</t>
    </rPh>
    <rPh sb="5" eb="7">
      <t>トクセイ</t>
    </rPh>
    <rPh sb="8" eb="10">
      <t>ハアク</t>
    </rPh>
    <phoneticPr fontId="1"/>
  </si>
  <si>
    <t>社会的状況</t>
    <rPh sb="0" eb="3">
      <t>シャカイテキ</t>
    </rPh>
    <rPh sb="3" eb="5">
      <t>ジョウキョウ</t>
    </rPh>
    <phoneticPr fontId="1"/>
  </si>
  <si>
    <t>生活環境</t>
    <rPh sb="0" eb="2">
      <t>セイカツ</t>
    </rPh>
    <rPh sb="2" eb="4">
      <t>カンキョウ</t>
    </rPh>
    <phoneticPr fontId="8"/>
  </si>
  <si>
    <t>自然環境</t>
    <rPh sb="0" eb="2">
      <t>シゼン</t>
    </rPh>
    <rPh sb="2" eb="4">
      <t>カンキョウ</t>
    </rPh>
    <phoneticPr fontId="8"/>
  </si>
  <si>
    <t>都市環境</t>
    <rPh sb="0" eb="2">
      <t>トシ</t>
    </rPh>
    <rPh sb="2" eb="4">
      <t>カンキョウ</t>
    </rPh>
    <phoneticPr fontId="8"/>
  </si>
  <si>
    <t>(4)複数案の設定</t>
    <rPh sb="3" eb="5">
      <t>フクスウ</t>
    </rPh>
    <rPh sb="5" eb="6">
      <t>アン</t>
    </rPh>
    <rPh sb="7" eb="9">
      <t>セッテイ</t>
    </rPh>
    <phoneticPr fontId="1"/>
  </si>
  <si>
    <t>複数案の検討</t>
    <rPh sb="0" eb="2">
      <t>フクスウ</t>
    </rPh>
    <rPh sb="2" eb="3">
      <t>アン</t>
    </rPh>
    <rPh sb="4" eb="6">
      <t>ケントウ</t>
    </rPh>
    <phoneticPr fontId="8"/>
  </si>
  <si>
    <t>社会面、経済面の調査、推計</t>
    <rPh sb="0" eb="2">
      <t>シャカイ</t>
    </rPh>
    <rPh sb="2" eb="3">
      <t>メン</t>
    </rPh>
    <rPh sb="4" eb="6">
      <t>ケイザイ</t>
    </rPh>
    <rPh sb="6" eb="7">
      <t>メン</t>
    </rPh>
    <rPh sb="8" eb="10">
      <t>チョウサ</t>
    </rPh>
    <rPh sb="11" eb="13">
      <t>スイケイ</t>
    </rPh>
    <phoneticPr fontId="8"/>
  </si>
  <si>
    <t>(5)環境影響要因の抽出</t>
    <rPh sb="3" eb="5">
      <t>カンキョウ</t>
    </rPh>
    <rPh sb="5" eb="7">
      <t>エイキョウ</t>
    </rPh>
    <rPh sb="7" eb="9">
      <t>ヨウイン</t>
    </rPh>
    <rPh sb="10" eb="12">
      <t>チュウシュツ</t>
    </rPh>
    <phoneticPr fontId="1"/>
  </si>
  <si>
    <t>環境影響要因の抽出</t>
    <rPh sb="0" eb="2">
      <t>カンキョウ</t>
    </rPh>
    <rPh sb="2" eb="4">
      <t>エイキョウ</t>
    </rPh>
    <rPh sb="4" eb="6">
      <t>ヨウイン</t>
    </rPh>
    <rPh sb="7" eb="9">
      <t>チュウシュツ</t>
    </rPh>
    <phoneticPr fontId="8"/>
  </si>
  <si>
    <t>(6)計画段階配慮事項の選定</t>
    <rPh sb="3" eb="5">
      <t>ケイカク</t>
    </rPh>
    <rPh sb="5" eb="7">
      <t>ダンカイ</t>
    </rPh>
    <rPh sb="7" eb="9">
      <t>ハイリョ</t>
    </rPh>
    <rPh sb="9" eb="11">
      <t>ジコウ</t>
    </rPh>
    <rPh sb="12" eb="14">
      <t>センテイ</t>
    </rPh>
    <phoneticPr fontId="1"/>
  </si>
  <si>
    <t>計画段階配慮事項の選定</t>
    <rPh sb="0" eb="2">
      <t>ケイカク</t>
    </rPh>
    <rPh sb="2" eb="4">
      <t>ダンカイ</t>
    </rPh>
    <rPh sb="4" eb="6">
      <t>ハイリョ</t>
    </rPh>
    <rPh sb="6" eb="8">
      <t>ジコウ</t>
    </rPh>
    <rPh sb="9" eb="11">
      <t>センテイ</t>
    </rPh>
    <phoneticPr fontId="8"/>
  </si>
  <si>
    <t>(7)調査、予測及び評価の実施</t>
    <rPh sb="3" eb="5">
      <t>チョウサ</t>
    </rPh>
    <rPh sb="6" eb="8">
      <t>ヨソク</t>
    </rPh>
    <rPh sb="8" eb="9">
      <t>オヨ</t>
    </rPh>
    <rPh sb="10" eb="12">
      <t>ヒョウカ</t>
    </rPh>
    <rPh sb="13" eb="15">
      <t>ジッシ</t>
    </rPh>
    <phoneticPr fontId="1"/>
  </si>
  <si>
    <t>調査・予測及び評価の手法の選定</t>
    <rPh sb="0" eb="2">
      <t>チョウサ</t>
    </rPh>
    <rPh sb="3" eb="5">
      <t>ヨソク</t>
    </rPh>
    <rPh sb="5" eb="6">
      <t>オヨ</t>
    </rPh>
    <rPh sb="7" eb="9">
      <t>ヒョウカ</t>
    </rPh>
    <rPh sb="10" eb="12">
      <t>シュホウ</t>
    </rPh>
    <rPh sb="13" eb="15">
      <t>センテイ</t>
    </rPh>
    <phoneticPr fontId="8"/>
  </si>
  <si>
    <t>調査</t>
    <rPh sb="0" eb="2">
      <t>チョウサ</t>
    </rPh>
    <phoneticPr fontId="8"/>
  </si>
  <si>
    <t>予測</t>
    <rPh sb="0" eb="2">
      <t>ヨソク</t>
    </rPh>
    <phoneticPr fontId="8"/>
  </si>
  <si>
    <t>評価</t>
    <rPh sb="0" eb="2">
      <t>ヒョウカ</t>
    </rPh>
    <phoneticPr fontId="8"/>
  </si>
  <si>
    <t>(8)環境配慮の方針の設定</t>
    <rPh sb="3" eb="5">
      <t>カンキョウ</t>
    </rPh>
    <rPh sb="5" eb="7">
      <t>ハイリョ</t>
    </rPh>
    <rPh sb="8" eb="10">
      <t>ホウシン</t>
    </rPh>
    <rPh sb="11" eb="13">
      <t>セッテイ</t>
    </rPh>
    <phoneticPr fontId="1"/>
  </si>
  <si>
    <t>環境配慮の方針設定</t>
    <rPh sb="0" eb="2">
      <t>カンキョウ</t>
    </rPh>
    <rPh sb="2" eb="4">
      <t>ハイリョ</t>
    </rPh>
    <rPh sb="5" eb="7">
      <t>ホウシン</t>
    </rPh>
    <rPh sb="7" eb="9">
      <t>セッテイ</t>
    </rPh>
    <phoneticPr fontId="8"/>
  </si>
  <si>
    <t>(9)配慮計画書の作成</t>
    <rPh sb="3" eb="5">
      <t>ハイリョ</t>
    </rPh>
    <rPh sb="5" eb="7">
      <t>ケイカク</t>
    </rPh>
    <rPh sb="7" eb="8">
      <t>ショ</t>
    </rPh>
    <rPh sb="9" eb="11">
      <t>サクセイ</t>
    </rPh>
    <phoneticPr fontId="1"/>
  </si>
  <si>
    <t>配慮計画書の作成</t>
    <rPh sb="0" eb="2">
      <t>ハイリョ</t>
    </rPh>
    <rPh sb="2" eb="4">
      <t>ケイカク</t>
    </rPh>
    <rPh sb="4" eb="5">
      <t>ショ</t>
    </rPh>
    <rPh sb="6" eb="8">
      <t>サクセイ</t>
    </rPh>
    <phoneticPr fontId="8"/>
  </si>
  <si>
    <t>要約書の作成</t>
    <rPh sb="0" eb="3">
      <t>ヨウヤクショ</t>
    </rPh>
    <rPh sb="4" eb="6">
      <t>サクセイ</t>
    </rPh>
    <phoneticPr fontId="8"/>
  </si>
  <si>
    <t>資料集の作成</t>
    <rPh sb="0" eb="2">
      <t>シリョウ</t>
    </rPh>
    <rPh sb="2" eb="3">
      <t>シュウ</t>
    </rPh>
    <rPh sb="4" eb="6">
      <t>サクセイ</t>
    </rPh>
    <phoneticPr fontId="8"/>
  </si>
  <si>
    <t>意見書への見解書案の作成</t>
    <rPh sb="0" eb="3">
      <t>イケンショ</t>
    </rPh>
    <rPh sb="5" eb="8">
      <t>ケンカイショ</t>
    </rPh>
    <rPh sb="8" eb="9">
      <t>アン</t>
    </rPh>
    <rPh sb="10" eb="12">
      <t>サクセイ</t>
    </rPh>
    <phoneticPr fontId="8"/>
  </si>
  <si>
    <t>環境影響評価審査会への参加</t>
    <rPh sb="0" eb="2">
      <t>カンキョウ</t>
    </rPh>
    <rPh sb="2" eb="4">
      <t>エイキョウ</t>
    </rPh>
    <rPh sb="4" eb="6">
      <t>ヒョウカ</t>
    </rPh>
    <rPh sb="6" eb="9">
      <t>シンサカイ</t>
    </rPh>
    <rPh sb="11" eb="13">
      <t>サンカ</t>
    </rPh>
    <phoneticPr fontId="8"/>
  </si>
  <si>
    <t>(12)配慮計画書に対する質問事項への回答案作成</t>
    <rPh sb="4" eb="6">
      <t>ハイリョ</t>
    </rPh>
    <rPh sb="6" eb="8">
      <t>ケイカク</t>
    </rPh>
    <rPh sb="8" eb="9">
      <t>ショ</t>
    </rPh>
    <rPh sb="10" eb="11">
      <t>タイ</t>
    </rPh>
    <rPh sb="13" eb="15">
      <t>シツモン</t>
    </rPh>
    <rPh sb="15" eb="17">
      <t>ジコウ</t>
    </rPh>
    <rPh sb="19" eb="21">
      <t>カイトウ</t>
    </rPh>
    <rPh sb="21" eb="22">
      <t>アン</t>
    </rPh>
    <rPh sb="22" eb="24">
      <t>サクセイ</t>
    </rPh>
    <phoneticPr fontId="1"/>
  </si>
  <si>
    <t>配慮計画書に対する質問事項への回答案の作成</t>
    <rPh sb="0" eb="2">
      <t>ハイリョ</t>
    </rPh>
    <rPh sb="2" eb="4">
      <t>ケイカク</t>
    </rPh>
    <rPh sb="4" eb="5">
      <t>ショ</t>
    </rPh>
    <rPh sb="6" eb="7">
      <t>タイ</t>
    </rPh>
    <rPh sb="9" eb="11">
      <t>シツモン</t>
    </rPh>
    <rPh sb="11" eb="13">
      <t>ジコウ</t>
    </rPh>
    <rPh sb="15" eb="17">
      <t>カイトウ</t>
    </rPh>
    <rPh sb="17" eb="18">
      <t>アン</t>
    </rPh>
    <rPh sb="19" eb="21">
      <t>サクセイ</t>
    </rPh>
    <phoneticPr fontId="8"/>
  </si>
  <si>
    <t>2．実施計画書(方法書)作成業務</t>
    <rPh sb="2" eb="4">
      <t>ジッシ</t>
    </rPh>
    <rPh sb="4" eb="7">
      <t>ケイカクショ</t>
    </rPh>
    <rPh sb="8" eb="10">
      <t>ホウホウ</t>
    </rPh>
    <rPh sb="10" eb="11">
      <t>ショ</t>
    </rPh>
    <rPh sb="12" eb="14">
      <t>サクセイ</t>
    </rPh>
    <rPh sb="14" eb="16">
      <t>ギョウム</t>
    </rPh>
    <phoneticPr fontId="1"/>
  </si>
  <si>
    <t>(1)事業者の氏名、目的及び内容</t>
    <rPh sb="3" eb="5">
      <t>ジギョウ</t>
    </rPh>
    <rPh sb="5" eb="6">
      <t>シャ</t>
    </rPh>
    <rPh sb="7" eb="9">
      <t>シメイ</t>
    </rPh>
    <rPh sb="10" eb="12">
      <t>モクテキ</t>
    </rPh>
    <rPh sb="12" eb="13">
      <t>オヨ</t>
    </rPh>
    <rPh sb="14" eb="16">
      <t>ナイヨウ</t>
    </rPh>
    <phoneticPr fontId="1"/>
  </si>
  <si>
    <t>事業者の氏名、目的及び内容</t>
    <rPh sb="0" eb="3">
      <t>ジギョウシャ</t>
    </rPh>
    <rPh sb="4" eb="6">
      <t>シメイ</t>
    </rPh>
    <rPh sb="7" eb="9">
      <t>モクテキ</t>
    </rPh>
    <rPh sb="9" eb="10">
      <t>オヨ</t>
    </rPh>
    <rPh sb="11" eb="13">
      <t>ナイヨウ</t>
    </rPh>
    <phoneticPr fontId="8"/>
  </si>
  <si>
    <t>(2)対象事業の名称、目的及び内容</t>
    <rPh sb="3" eb="5">
      <t>タイショウ</t>
    </rPh>
    <rPh sb="5" eb="7">
      <t>ジギョウ</t>
    </rPh>
    <rPh sb="8" eb="10">
      <t>メイショウ</t>
    </rPh>
    <rPh sb="11" eb="13">
      <t>モクテキ</t>
    </rPh>
    <rPh sb="13" eb="14">
      <t>オヨ</t>
    </rPh>
    <rPh sb="15" eb="17">
      <t>ナイヨウ</t>
    </rPh>
    <phoneticPr fontId="1"/>
  </si>
  <si>
    <t>対象事業の名称、目的及び内容</t>
    <rPh sb="0" eb="2">
      <t>タイショウ</t>
    </rPh>
    <rPh sb="2" eb="4">
      <t>ジギョウ</t>
    </rPh>
    <rPh sb="5" eb="7">
      <t>メイショウ</t>
    </rPh>
    <rPh sb="8" eb="10">
      <t>モクテキ</t>
    </rPh>
    <rPh sb="10" eb="11">
      <t>オヨ</t>
    </rPh>
    <rPh sb="12" eb="14">
      <t>ナイヨウ</t>
    </rPh>
    <phoneticPr fontId="8"/>
  </si>
  <si>
    <t>(3)対象事業に係る計画の検討の経緯</t>
    <rPh sb="3" eb="5">
      <t>タイショウ</t>
    </rPh>
    <rPh sb="5" eb="7">
      <t>ジギョウ</t>
    </rPh>
    <rPh sb="8" eb="9">
      <t>カカ</t>
    </rPh>
    <rPh sb="10" eb="12">
      <t>ケイカク</t>
    </rPh>
    <rPh sb="13" eb="15">
      <t>ケントウ</t>
    </rPh>
    <rPh sb="16" eb="18">
      <t>ケイイ</t>
    </rPh>
    <phoneticPr fontId="1"/>
  </si>
  <si>
    <t>対象事業に係る計画の検討の経緯</t>
    <rPh sb="0" eb="2">
      <t>タイショウ</t>
    </rPh>
    <rPh sb="2" eb="4">
      <t>ジギョウ</t>
    </rPh>
    <rPh sb="5" eb="6">
      <t>カカ</t>
    </rPh>
    <rPh sb="7" eb="9">
      <t>ケイカク</t>
    </rPh>
    <rPh sb="10" eb="12">
      <t>ケントウ</t>
    </rPh>
    <rPh sb="13" eb="15">
      <t>ケイイ</t>
    </rPh>
    <phoneticPr fontId="8"/>
  </si>
  <si>
    <t>(4)環境影響評価を実施する地域及びその概況</t>
    <rPh sb="3" eb="5">
      <t>カンキョウ</t>
    </rPh>
    <rPh sb="5" eb="7">
      <t>エイキョウ</t>
    </rPh>
    <rPh sb="7" eb="9">
      <t>ヒョウカ</t>
    </rPh>
    <rPh sb="10" eb="12">
      <t>ジッシ</t>
    </rPh>
    <rPh sb="14" eb="16">
      <t>チイキ</t>
    </rPh>
    <rPh sb="16" eb="17">
      <t>オヨ</t>
    </rPh>
    <rPh sb="20" eb="22">
      <t>ガイキョウ</t>
    </rPh>
    <phoneticPr fontId="1"/>
  </si>
  <si>
    <t>環境影響評価を実施する地域及びその概況</t>
    <rPh sb="0" eb="2">
      <t>カンキョウ</t>
    </rPh>
    <rPh sb="2" eb="4">
      <t>エイキョウ</t>
    </rPh>
    <rPh sb="4" eb="6">
      <t>ヒョウカ</t>
    </rPh>
    <rPh sb="7" eb="9">
      <t>ジッシ</t>
    </rPh>
    <rPh sb="11" eb="13">
      <t>チイキ</t>
    </rPh>
    <rPh sb="13" eb="14">
      <t>オヨ</t>
    </rPh>
    <rPh sb="17" eb="19">
      <t>ガイキョウ</t>
    </rPh>
    <phoneticPr fontId="1"/>
  </si>
  <si>
    <t>(5)環境影響の要因、環境影響評価の項目及び調査・予測・評価の手法</t>
    <rPh sb="3" eb="5">
      <t>カンキョウ</t>
    </rPh>
    <rPh sb="5" eb="7">
      <t>エイキョウ</t>
    </rPh>
    <rPh sb="8" eb="10">
      <t>ヨウイン</t>
    </rPh>
    <rPh sb="11" eb="13">
      <t>カンキョウ</t>
    </rPh>
    <rPh sb="13" eb="15">
      <t>エイキョウ</t>
    </rPh>
    <rPh sb="15" eb="17">
      <t>ヒョウカ</t>
    </rPh>
    <rPh sb="18" eb="20">
      <t>コウモク</t>
    </rPh>
    <rPh sb="20" eb="21">
      <t>オヨ</t>
    </rPh>
    <rPh sb="22" eb="24">
      <t>チョウサ</t>
    </rPh>
    <rPh sb="25" eb="27">
      <t>ヨソク</t>
    </rPh>
    <rPh sb="28" eb="30">
      <t>ヒョウカ</t>
    </rPh>
    <rPh sb="31" eb="33">
      <t>シュホウ</t>
    </rPh>
    <phoneticPr fontId="1"/>
  </si>
  <si>
    <t>環境影響評価項目の選定</t>
    <rPh sb="0" eb="2">
      <t>カンキョウ</t>
    </rPh>
    <rPh sb="2" eb="4">
      <t>エイキョウ</t>
    </rPh>
    <rPh sb="4" eb="6">
      <t>ヒョウカ</t>
    </rPh>
    <rPh sb="6" eb="8">
      <t>コウモク</t>
    </rPh>
    <rPh sb="9" eb="11">
      <t>センテイ</t>
    </rPh>
    <phoneticPr fontId="1"/>
  </si>
  <si>
    <t>(6)配慮計画書に対して提出された意見書の概要、配慮計画審査書に記載された意見及びそれらに対する事業者の見解</t>
    <rPh sb="3" eb="5">
      <t>ハイリョ</t>
    </rPh>
    <rPh sb="5" eb="7">
      <t>ケイカク</t>
    </rPh>
    <rPh sb="7" eb="8">
      <t>ショ</t>
    </rPh>
    <rPh sb="9" eb="10">
      <t>タイ</t>
    </rPh>
    <rPh sb="12" eb="14">
      <t>テイシュツ</t>
    </rPh>
    <rPh sb="17" eb="20">
      <t>イケンショ</t>
    </rPh>
    <rPh sb="21" eb="23">
      <t>ガイヨウ</t>
    </rPh>
    <rPh sb="24" eb="26">
      <t>ハイリョ</t>
    </rPh>
    <rPh sb="26" eb="28">
      <t>ケイカク</t>
    </rPh>
    <rPh sb="28" eb="31">
      <t>シンサショ</t>
    </rPh>
    <rPh sb="32" eb="34">
      <t>キサイ</t>
    </rPh>
    <rPh sb="37" eb="39">
      <t>イケン</t>
    </rPh>
    <rPh sb="39" eb="40">
      <t>オヨ</t>
    </rPh>
    <rPh sb="45" eb="46">
      <t>タイ</t>
    </rPh>
    <rPh sb="48" eb="50">
      <t>ジギョウ</t>
    </rPh>
    <rPh sb="50" eb="51">
      <t>シャ</t>
    </rPh>
    <rPh sb="52" eb="54">
      <t>ケンカイ</t>
    </rPh>
    <phoneticPr fontId="1"/>
  </si>
  <si>
    <t>配慮計画書に対して提出された意見書の概要、配慮計画審査書に記載された意見及びそれらに対する事業者の見解</t>
    <rPh sb="0" eb="2">
      <t>ハイリョ</t>
    </rPh>
    <rPh sb="2" eb="4">
      <t>ケイカク</t>
    </rPh>
    <rPh sb="4" eb="5">
      <t>ショ</t>
    </rPh>
    <rPh sb="6" eb="7">
      <t>タイ</t>
    </rPh>
    <rPh sb="9" eb="11">
      <t>テイシュツ</t>
    </rPh>
    <rPh sb="14" eb="17">
      <t>イケンショ</t>
    </rPh>
    <rPh sb="18" eb="20">
      <t>ガイヨウ</t>
    </rPh>
    <rPh sb="21" eb="23">
      <t>ハイリョ</t>
    </rPh>
    <rPh sb="23" eb="25">
      <t>ケイカク</t>
    </rPh>
    <rPh sb="25" eb="28">
      <t>シンサショ</t>
    </rPh>
    <rPh sb="29" eb="31">
      <t>キサイ</t>
    </rPh>
    <rPh sb="34" eb="36">
      <t>イケン</t>
    </rPh>
    <rPh sb="36" eb="37">
      <t>オヨ</t>
    </rPh>
    <rPh sb="42" eb="43">
      <t>タイ</t>
    </rPh>
    <rPh sb="45" eb="47">
      <t>ジギョウ</t>
    </rPh>
    <rPh sb="47" eb="48">
      <t>シャ</t>
    </rPh>
    <rPh sb="49" eb="51">
      <t>ケンカイ</t>
    </rPh>
    <phoneticPr fontId="8"/>
  </si>
  <si>
    <t>(7)対象事業を実施するに当たり必要な法令又は条例の規定による許認可等の種類</t>
    <rPh sb="3" eb="5">
      <t>タイショウ</t>
    </rPh>
    <rPh sb="5" eb="7">
      <t>ジギョウ</t>
    </rPh>
    <rPh sb="8" eb="10">
      <t>ジッシ</t>
    </rPh>
    <rPh sb="13" eb="14">
      <t>ア</t>
    </rPh>
    <rPh sb="16" eb="18">
      <t>ヒツヨウ</t>
    </rPh>
    <rPh sb="19" eb="21">
      <t>ホウレイ</t>
    </rPh>
    <rPh sb="21" eb="22">
      <t>マタ</t>
    </rPh>
    <rPh sb="23" eb="25">
      <t>ジョウレイ</t>
    </rPh>
    <rPh sb="26" eb="28">
      <t>キテイ</t>
    </rPh>
    <rPh sb="31" eb="34">
      <t>キョニンカ</t>
    </rPh>
    <rPh sb="34" eb="35">
      <t>トウ</t>
    </rPh>
    <rPh sb="36" eb="38">
      <t>シュルイ</t>
    </rPh>
    <phoneticPr fontId="1"/>
  </si>
  <si>
    <t>対象事業を実施するに当たり必要な法令又は条例の規定による許認可等の種類</t>
    <rPh sb="0" eb="2">
      <t>タイショウ</t>
    </rPh>
    <rPh sb="2" eb="4">
      <t>ジギョウ</t>
    </rPh>
    <rPh sb="5" eb="7">
      <t>ジッシ</t>
    </rPh>
    <rPh sb="10" eb="11">
      <t>ア</t>
    </rPh>
    <rPh sb="13" eb="15">
      <t>ヒツヨウ</t>
    </rPh>
    <rPh sb="16" eb="18">
      <t>ホウレイ</t>
    </rPh>
    <rPh sb="18" eb="19">
      <t>マタ</t>
    </rPh>
    <rPh sb="20" eb="22">
      <t>ジョウレイ</t>
    </rPh>
    <rPh sb="23" eb="25">
      <t>キテイ</t>
    </rPh>
    <rPh sb="28" eb="31">
      <t>キョニンカ</t>
    </rPh>
    <rPh sb="31" eb="32">
      <t>トウ</t>
    </rPh>
    <rPh sb="33" eb="35">
      <t>シュルイ</t>
    </rPh>
    <phoneticPr fontId="1"/>
  </si>
  <si>
    <t>(8)実施計画書の作成</t>
    <rPh sb="3" eb="5">
      <t>ジッシ</t>
    </rPh>
    <rPh sb="5" eb="8">
      <t>ケイカクショ</t>
    </rPh>
    <rPh sb="9" eb="11">
      <t>サクセイ</t>
    </rPh>
    <phoneticPr fontId="1"/>
  </si>
  <si>
    <t>実施計画書の作成</t>
    <rPh sb="0" eb="2">
      <t>ジッシ</t>
    </rPh>
    <rPh sb="2" eb="5">
      <t>ケイカクショ</t>
    </rPh>
    <rPh sb="6" eb="8">
      <t>サクセイ</t>
    </rPh>
    <phoneticPr fontId="1"/>
  </si>
  <si>
    <t>(9)質問事項への回答案作成</t>
    <rPh sb="3" eb="5">
      <t>シツモン</t>
    </rPh>
    <rPh sb="5" eb="7">
      <t>ジコウ</t>
    </rPh>
    <rPh sb="9" eb="11">
      <t>カイトウ</t>
    </rPh>
    <rPh sb="11" eb="12">
      <t>アン</t>
    </rPh>
    <rPh sb="12" eb="14">
      <t>サクセイ</t>
    </rPh>
    <phoneticPr fontId="1"/>
  </si>
  <si>
    <t>質問事項への回答案作成</t>
    <rPh sb="0" eb="2">
      <t>シツモン</t>
    </rPh>
    <rPh sb="2" eb="4">
      <t>ジコウ</t>
    </rPh>
    <rPh sb="6" eb="8">
      <t>カイトウ</t>
    </rPh>
    <rPh sb="8" eb="9">
      <t>アン</t>
    </rPh>
    <rPh sb="9" eb="11">
      <t>サクセイ</t>
    </rPh>
    <phoneticPr fontId="8"/>
  </si>
  <si>
    <t>(10)実施計画書に対する質問事項への回答案作成</t>
    <rPh sb="4" eb="6">
      <t>ジッシ</t>
    </rPh>
    <rPh sb="6" eb="9">
      <t>ケイカクショ</t>
    </rPh>
    <rPh sb="10" eb="11">
      <t>タイ</t>
    </rPh>
    <rPh sb="13" eb="15">
      <t>シツモン</t>
    </rPh>
    <rPh sb="15" eb="17">
      <t>ジコウ</t>
    </rPh>
    <rPh sb="19" eb="21">
      <t>カイトウ</t>
    </rPh>
    <rPh sb="21" eb="22">
      <t>アン</t>
    </rPh>
    <rPh sb="22" eb="24">
      <t>サクセイ</t>
    </rPh>
    <phoneticPr fontId="1"/>
  </si>
  <si>
    <t>実施計画書に対する質問事項への回答案作成</t>
    <rPh sb="0" eb="2">
      <t>ジッシ</t>
    </rPh>
    <rPh sb="2" eb="5">
      <t>ケイカクショ</t>
    </rPh>
    <rPh sb="6" eb="7">
      <t>タイ</t>
    </rPh>
    <rPh sb="9" eb="11">
      <t>シツモン</t>
    </rPh>
    <rPh sb="11" eb="13">
      <t>ジコウ</t>
    </rPh>
    <rPh sb="15" eb="17">
      <t>カイトウ</t>
    </rPh>
    <rPh sb="17" eb="18">
      <t>アン</t>
    </rPh>
    <rPh sb="18" eb="20">
      <t>サクセイ</t>
    </rPh>
    <phoneticPr fontId="8"/>
  </si>
  <si>
    <t>3．準備書素案の作成業務</t>
    <rPh sb="2" eb="5">
      <t>ジュンビショ</t>
    </rPh>
    <rPh sb="5" eb="7">
      <t>ソアン</t>
    </rPh>
    <rPh sb="8" eb="10">
      <t>サクセイ</t>
    </rPh>
    <rPh sb="10" eb="12">
      <t>ギョウム</t>
    </rPh>
    <phoneticPr fontId="1"/>
  </si>
  <si>
    <t>（1）事業者の氏名及び住所</t>
    <rPh sb="3" eb="5">
      <t>ジギョウ</t>
    </rPh>
    <rPh sb="5" eb="6">
      <t>シャ</t>
    </rPh>
    <rPh sb="7" eb="9">
      <t>シメイ</t>
    </rPh>
    <rPh sb="9" eb="10">
      <t>オヨ</t>
    </rPh>
    <rPh sb="11" eb="13">
      <t>ジュウショ</t>
    </rPh>
    <phoneticPr fontId="1"/>
  </si>
  <si>
    <t>事業者の氏名及び住所</t>
    <rPh sb="0" eb="3">
      <t>ジギョウシャ</t>
    </rPh>
    <rPh sb="4" eb="6">
      <t>シメイ</t>
    </rPh>
    <rPh sb="6" eb="7">
      <t>オヨ</t>
    </rPh>
    <rPh sb="8" eb="10">
      <t>ジュウショ</t>
    </rPh>
    <phoneticPr fontId="8"/>
  </si>
  <si>
    <t>対象事業の名称、目的及び内容</t>
    <rPh sb="0" eb="2">
      <t>タイショウ</t>
    </rPh>
    <rPh sb="2" eb="4">
      <t>ジギョウ</t>
    </rPh>
    <rPh sb="5" eb="7">
      <t>メイショウ</t>
    </rPh>
    <rPh sb="8" eb="10">
      <t>モクテキ</t>
    </rPh>
    <rPh sb="10" eb="11">
      <t>オヨ</t>
    </rPh>
    <rPh sb="12" eb="14">
      <t>ナイヨウ</t>
    </rPh>
    <phoneticPr fontId="1"/>
  </si>
  <si>
    <t>対象事業に係る計画の検討の経緯</t>
    <rPh sb="0" eb="4">
      <t>タイショウジギョウ</t>
    </rPh>
    <rPh sb="5" eb="6">
      <t>カカ</t>
    </rPh>
    <phoneticPr fontId="8"/>
  </si>
  <si>
    <t>1.環境影響評価項目の選定</t>
    <rPh sb="2" eb="4">
      <t>カンキョウ</t>
    </rPh>
    <rPh sb="4" eb="6">
      <t>エイキョウ</t>
    </rPh>
    <rPh sb="6" eb="8">
      <t>ヒョウカ</t>
    </rPh>
    <rPh sb="8" eb="10">
      <t>コウモク</t>
    </rPh>
    <rPh sb="11" eb="13">
      <t>センテイ</t>
    </rPh>
    <phoneticPr fontId="1"/>
  </si>
  <si>
    <t>2．調査・予測及び評価の手法の選定</t>
    <rPh sb="2" eb="4">
      <t>チョウサ</t>
    </rPh>
    <rPh sb="5" eb="7">
      <t>ヨソク</t>
    </rPh>
    <rPh sb="7" eb="8">
      <t>オヨ</t>
    </rPh>
    <rPh sb="9" eb="11">
      <t>ヒョウカ</t>
    </rPh>
    <rPh sb="12" eb="14">
      <t>シュホウ</t>
    </rPh>
    <rPh sb="15" eb="17">
      <t>センテイ</t>
    </rPh>
    <phoneticPr fontId="8"/>
  </si>
  <si>
    <t>(23)環境影響評価の実施及びその結果の取りまとめ</t>
    <rPh sb="4" eb="6">
      <t>カンキョウ</t>
    </rPh>
    <rPh sb="6" eb="8">
      <t>エイキョウ</t>
    </rPh>
    <rPh sb="8" eb="10">
      <t>ヒョウカ</t>
    </rPh>
    <rPh sb="11" eb="13">
      <t>ジッシ</t>
    </rPh>
    <rPh sb="13" eb="14">
      <t>オヨ</t>
    </rPh>
    <rPh sb="17" eb="19">
      <t>ケッカ</t>
    </rPh>
    <rPh sb="20" eb="21">
      <t>ト</t>
    </rPh>
    <phoneticPr fontId="1"/>
  </si>
  <si>
    <t>(1)既存資料調査</t>
    <rPh sb="3" eb="5">
      <t>キゾン</t>
    </rPh>
    <rPh sb="5" eb="7">
      <t>シリョウ</t>
    </rPh>
    <rPh sb="7" eb="9">
      <t>チョウサ</t>
    </rPh>
    <phoneticPr fontId="8"/>
  </si>
  <si>
    <t>B-1)水質-技術業務</t>
    <rPh sb="4" eb="6">
      <t>スイシツ</t>
    </rPh>
    <rPh sb="7" eb="9">
      <t>ギジュツ</t>
    </rPh>
    <rPh sb="9" eb="11">
      <t>ギョウム</t>
    </rPh>
    <phoneticPr fontId="8"/>
  </si>
  <si>
    <t>現地測定項目、水素イオン濃度等8項目、色相、透明度、水温、全亜鉛等3項目及び底層溶存酸素量、浮遊物質量、塩分、TOC、ｸﾛﾛﾌｨﾙa、アンモニア性窒素</t>
    <phoneticPr fontId="1"/>
  </si>
  <si>
    <t>12回/年×3地点</t>
    <phoneticPr fontId="1"/>
  </si>
  <si>
    <t>【変換】1回×1地点当り</t>
    <rPh sb="1" eb="3">
      <t>ヘンカン</t>
    </rPh>
    <rPh sb="5" eb="6">
      <t>カイ</t>
    </rPh>
    <rPh sb="8" eb="10">
      <t>チテン</t>
    </rPh>
    <rPh sb="10" eb="11">
      <t>アタ</t>
    </rPh>
    <phoneticPr fontId="1"/>
  </si>
  <si>
    <t>B-1)水質-調査業務</t>
    <rPh sb="4" eb="6">
      <t>スイシツ</t>
    </rPh>
    <rPh sb="7" eb="9">
      <t>チョウサ</t>
    </rPh>
    <rPh sb="9" eb="11">
      <t>ギョウム</t>
    </rPh>
    <phoneticPr fontId="8"/>
  </si>
  <si>
    <t>12回/年×3地点</t>
    <rPh sb="2" eb="3">
      <t>カイ</t>
    </rPh>
    <rPh sb="4" eb="5">
      <t>ネン</t>
    </rPh>
    <rPh sb="7" eb="9">
      <t>チテン</t>
    </rPh>
    <phoneticPr fontId="1"/>
  </si>
  <si>
    <t>B-2)水質-技術業務</t>
    <rPh sb="4" eb="6">
      <t>スイシツ</t>
    </rPh>
    <rPh sb="7" eb="9">
      <t>ギジュツ</t>
    </rPh>
    <rPh sb="9" eb="11">
      <t>ギョウム</t>
    </rPh>
    <phoneticPr fontId="8"/>
  </si>
  <si>
    <t>2回/年×3地点</t>
    <rPh sb="1" eb="2">
      <t>カイ</t>
    </rPh>
    <rPh sb="3" eb="4">
      <t>ネン</t>
    </rPh>
    <rPh sb="6" eb="8">
      <t>チテン</t>
    </rPh>
    <phoneticPr fontId="1"/>
  </si>
  <si>
    <t>B-2)水質-調査業務</t>
    <rPh sb="4" eb="6">
      <t>スイシツ</t>
    </rPh>
    <rPh sb="7" eb="9">
      <t>チョウサ</t>
    </rPh>
    <rPh sb="9" eb="11">
      <t>ギョウム</t>
    </rPh>
    <phoneticPr fontId="8"/>
  </si>
  <si>
    <t>C-1)底質-技術業務</t>
    <rPh sb="4" eb="6">
      <t>テイシツ</t>
    </rPh>
    <rPh sb="7" eb="9">
      <t>ギジュツ</t>
    </rPh>
    <rPh sb="9" eb="11">
      <t>ギョウム</t>
    </rPh>
    <phoneticPr fontId="8"/>
  </si>
  <si>
    <t>C-1)底質-調査業務</t>
    <rPh sb="4" eb="6">
      <t>テイシツ</t>
    </rPh>
    <rPh sb="7" eb="9">
      <t>チョウサ</t>
    </rPh>
    <rPh sb="9" eb="11">
      <t>ギョウム</t>
    </rPh>
    <phoneticPr fontId="8"/>
  </si>
  <si>
    <t>J-1)陸域生態系-技術業務</t>
    <rPh sb="4" eb="6">
      <t>リクイキ</t>
    </rPh>
    <rPh sb="6" eb="9">
      <t>セイタイケイ</t>
    </rPh>
    <rPh sb="10" eb="12">
      <t>ギジュツ</t>
    </rPh>
    <rPh sb="12" eb="14">
      <t>ギョウム</t>
    </rPh>
    <phoneticPr fontId="8"/>
  </si>
  <si>
    <t>陸生成物　哺乳類</t>
    <rPh sb="0" eb="1">
      <t>リク</t>
    </rPh>
    <rPh sb="1" eb="4">
      <t>セイセイブツ</t>
    </rPh>
    <rPh sb="5" eb="8">
      <t>ホニュウルイ</t>
    </rPh>
    <phoneticPr fontId="1"/>
  </si>
  <si>
    <t>（1）環境の整理及び区分</t>
    <rPh sb="3" eb="5">
      <t>カンキョウ</t>
    </rPh>
    <rPh sb="6" eb="8">
      <t>セイリ</t>
    </rPh>
    <rPh sb="8" eb="9">
      <t>オヨ</t>
    </rPh>
    <rPh sb="10" eb="12">
      <t>クブン</t>
    </rPh>
    <phoneticPr fontId="1"/>
  </si>
  <si>
    <t>（2）食物連鎖図の作成</t>
    <rPh sb="3" eb="5">
      <t>ショクモツ</t>
    </rPh>
    <rPh sb="5" eb="7">
      <t>レンサ</t>
    </rPh>
    <rPh sb="7" eb="8">
      <t>ズ</t>
    </rPh>
    <rPh sb="9" eb="11">
      <t>サクセイ</t>
    </rPh>
    <phoneticPr fontId="1"/>
  </si>
  <si>
    <t>（3）調査結果とりまとめ</t>
    <rPh sb="3" eb="5">
      <t>チョウサ</t>
    </rPh>
    <rPh sb="5" eb="7">
      <t>ケッカ</t>
    </rPh>
    <phoneticPr fontId="1"/>
  </si>
  <si>
    <t>4回/年×6トラップ</t>
    <rPh sb="1" eb="2">
      <t>カイ</t>
    </rPh>
    <rPh sb="3" eb="4">
      <t>ネン</t>
    </rPh>
    <phoneticPr fontId="1"/>
  </si>
  <si>
    <t>【変換】1回×1トラップ当り</t>
    <rPh sb="1" eb="3">
      <t>ヘンカン</t>
    </rPh>
    <rPh sb="5" eb="6">
      <t>カイ</t>
    </rPh>
    <rPh sb="12" eb="13">
      <t>アタ</t>
    </rPh>
    <phoneticPr fontId="1"/>
  </si>
  <si>
    <t>J-1)陸域生態系-調査業務</t>
    <rPh sb="4" eb="6">
      <t>リクイキ</t>
    </rPh>
    <rPh sb="6" eb="9">
      <t>セイタイケイ</t>
    </rPh>
    <rPh sb="10" eb="12">
      <t>チョウサ</t>
    </rPh>
    <rPh sb="12" eb="14">
      <t>ギョウム</t>
    </rPh>
    <phoneticPr fontId="8"/>
  </si>
  <si>
    <t>J-2)陸域生態系-技術業務</t>
    <rPh sb="4" eb="6">
      <t>リクイキ</t>
    </rPh>
    <rPh sb="6" eb="9">
      <t>セイタイケイ</t>
    </rPh>
    <rPh sb="10" eb="12">
      <t>ギジュツ</t>
    </rPh>
    <rPh sb="12" eb="14">
      <t>ギョウム</t>
    </rPh>
    <phoneticPr fontId="8"/>
  </si>
  <si>
    <t>5回/年×6定点</t>
    <rPh sb="1" eb="2">
      <t>カイ</t>
    </rPh>
    <rPh sb="3" eb="4">
      <t>ネン</t>
    </rPh>
    <rPh sb="6" eb="8">
      <t>テイテン</t>
    </rPh>
    <phoneticPr fontId="1"/>
  </si>
  <si>
    <t>【変換】1回×1定点当り</t>
    <rPh sb="1" eb="3">
      <t>ヘンカン</t>
    </rPh>
    <rPh sb="5" eb="6">
      <t>カイ</t>
    </rPh>
    <rPh sb="8" eb="10">
      <t>テイテン</t>
    </rPh>
    <rPh sb="10" eb="11">
      <t>アタ</t>
    </rPh>
    <phoneticPr fontId="1"/>
  </si>
  <si>
    <t>J-2)陸域生態系-調査業務</t>
    <rPh sb="4" eb="6">
      <t>リクイキ</t>
    </rPh>
    <rPh sb="6" eb="9">
      <t>セイタイケイ</t>
    </rPh>
    <rPh sb="10" eb="12">
      <t>チョウサ</t>
    </rPh>
    <rPh sb="12" eb="14">
      <t>ギョウム</t>
    </rPh>
    <phoneticPr fontId="8"/>
  </si>
  <si>
    <t>J-5)陸域生態系-技術業務</t>
    <rPh sb="4" eb="6">
      <t>リクイキ</t>
    </rPh>
    <rPh sb="6" eb="9">
      <t>セイタイケイ</t>
    </rPh>
    <rPh sb="10" eb="12">
      <t>ギジュツ</t>
    </rPh>
    <rPh sb="12" eb="14">
      <t>ギョウム</t>
    </rPh>
    <phoneticPr fontId="8"/>
  </si>
  <si>
    <t>4回/年×1地点</t>
    <rPh sb="1" eb="2">
      <t>カイ</t>
    </rPh>
    <rPh sb="3" eb="4">
      <t>ネン</t>
    </rPh>
    <rPh sb="6" eb="8">
      <t>チテン</t>
    </rPh>
    <phoneticPr fontId="1"/>
  </si>
  <si>
    <t>J-5)陸域生態系-調査業務</t>
    <rPh sb="4" eb="6">
      <t>リクイキ</t>
    </rPh>
    <rPh sb="6" eb="9">
      <t>セイタイケイ</t>
    </rPh>
    <rPh sb="10" eb="12">
      <t>チョウサ</t>
    </rPh>
    <rPh sb="12" eb="14">
      <t>ギョウム</t>
    </rPh>
    <phoneticPr fontId="8"/>
  </si>
  <si>
    <t>J-6）陸域生態系-技術業務</t>
    <rPh sb="4" eb="6">
      <t>リクイキ</t>
    </rPh>
    <rPh sb="6" eb="9">
      <t>セイタイケイ</t>
    </rPh>
    <rPh sb="10" eb="12">
      <t>ギジュツ</t>
    </rPh>
    <rPh sb="12" eb="14">
      <t>ギョウム</t>
    </rPh>
    <phoneticPr fontId="8"/>
  </si>
  <si>
    <t>水生生物　低生生物</t>
    <rPh sb="0" eb="2">
      <t>スイセイ</t>
    </rPh>
    <rPh sb="2" eb="4">
      <t>セイブツ</t>
    </rPh>
    <rPh sb="5" eb="6">
      <t>テイ</t>
    </rPh>
    <rPh sb="6" eb="7">
      <t>セイ</t>
    </rPh>
    <rPh sb="7" eb="9">
      <t>セイブツ</t>
    </rPh>
    <phoneticPr fontId="1"/>
  </si>
  <si>
    <t>4回/年×2地点</t>
    <rPh sb="1" eb="2">
      <t>カイ</t>
    </rPh>
    <rPh sb="3" eb="4">
      <t>ネン</t>
    </rPh>
    <rPh sb="6" eb="8">
      <t>チテン</t>
    </rPh>
    <phoneticPr fontId="1"/>
  </si>
  <si>
    <t>J-6）陸域生態系-調査業務</t>
    <rPh sb="4" eb="6">
      <t>リクイキ</t>
    </rPh>
    <rPh sb="6" eb="9">
      <t>セイタイケイ</t>
    </rPh>
    <rPh sb="10" eb="12">
      <t>チョウサ</t>
    </rPh>
    <rPh sb="12" eb="14">
      <t>ギョウム</t>
    </rPh>
    <phoneticPr fontId="8"/>
  </si>
  <si>
    <t>K-1)海域生態系-技術業務</t>
    <rPh sb="4" eb="6">
      <t>カイイキ</t>
    </rPh>
    <rPh sb="6" eb="9">
      <t>セイタイケイ</t>
    </rPh>
    <rPh sb="10" eb="12">
      <t>ギジュツ</t>
    </rPh>
    <rPh sb="12" eb="14">
      <t>ギョウム</t>
    </rPh>
    <phoneticPr fontId="8"/>
  </si>
  <si>
    <t>動物プランクトン</t>
    <rPh sb="0" eb="2">
      <t>ドウブツ</t>
    </rPh>
    <phoneticPr fontId="1"/>
  </si>
  <si>
    <t>4回/年×3地点</t>
    <rPh sb="1" eb="2">
      <t>カイ</t>
    </rPh>
    <rPh sb="3" eb="4">
      <t>ネン</t>
    </rPh>
    <rPh sb="6" eb="8">
      <t>チテン</t>
    </rPh>
    <phoneticPr fontId="1"/>
  </si>
  <si>
    <t>K-1)海域生態系-調査業務</t>
    <rPh sb="4" eb="6">
      <t>カイイキ</t>
    </rPh>
    <rPh sb="6" eb="9">
      <t>セイタイケイ</t>
    </rPh>
    <rPh sb="10" eb="12">
      <t>チョウサ</t>
    </rPh>
    <rPh sb="12" eb="14">
      <t>ギョウム</t>
    </rPh>
    <phoneticPr fontId="8"/>
  </si>
  <si>
    <t>K-2)海域生態系-技術業務</t>
    <rPh sb="4" eb="6">
      <t>カイイキ</t>
    </rPh>
    <rPh sb="6" eb="9">
      <t>セイタイケイ</t>
    </rPh>
    <rPh sb="10" eb="12">
      <t>ギジュツ</t>
    </rPh>
    <rPh sb="12" eb="14">
      <t>ギョウム</t>
    </rPh>
    <phoneticPr fontId="8"/>
  </si>
  <si>
    <t>魚卵・稚仔魚、低生生物</t>
    <rPh sb="0" eb="2">
      <t>ギョラン</t>
    </rPh>
    <rPh sb="3" eb="4">
      <t>チ</t>
    </rPh>
    <rPh sb="4" eb="6">
      <t>シギョ</t>
    </rPh>
    <rPh sb="7" eb="8">
      <t>テイ</t>
    </rPh>
    <rPh sb="8" eb="9">
      <t>セイ</t>
    </rPh>
    <rPh sb="9" eb="11">
      <t>セイブツ</t>
    </rPh>
    <phoneticPr fontId="1"/>
  </si>
  <si>
    <t>K-2)海域生態系-調査業務</t>
    <rPh sb="4" eb="6">
      <t>カイイキ</t>
    </rPh>
    <rPh sb="6" eb="9">
      <t>セイタイケイ</t>
    </rPh>
    <rPh sb="10" eb="12">
      <t>チョウサ</t>
    </rPh>
    <rPh sb="12" eb="14">
      <t>ギョウム</t>
    </rPh>
    <phoneticPr fontId="8"/>
  </si>
  <si>
    <t>K-3)海域生態系-技術業務</t>
    <rPh sb="4" eb="6">
      <t>カイイキ</t>
    </rPh>
    <rPh sb="6" eb="9">
      <t>セイタイケイ</t>
    </rPh>
    <rPh sb="10" eb="12">
      <t>ギジュツ</t>
    </rPh>
    <rPh sb="12" eb="14">
      <t>ギョウム</t>
    </rPh>
    <phoneticPr fontId="8"/>
  </si>
  <si>
    <t>漁業生物</t>
    <rPh sb="0" eb="2">
      <t>ギョギョウ</t>
    </rPh>
    <rPh sb="2" eb="4">
      <t>セイブツ</t>
    </rPh>
    <phoneticPr fontId="1"/>
  </si>
  <si>
    <t>K-3)海域生態系-調査業務</t>
    <rPh sb="4" eb="6">
      <t>カイイキ</t>
    </rPh>
    <rPh sb="6" eb="9">
      <t>セイタイケイ</t>
    </rPh>
    <rPh sb="10" eb="12">
      <t>チョウサ</t>
    </rPh>
    <rPh sb="12" eb="14">
      <t>ギョウム</t>
    </rPh>
    <phoneticPr fontId="8"/>
  </si>
  <si>
    <t>K-4)海域生態系-技術業務</t>
    <rPh sb="4" eb="6">
      <t>カイイキ</t>
    </rPh>
    <rPh sb="6" eb="9">
      <t>セイタイケイ</t>
    </rPh>
    <rPh sb="10" eb="12">
      <t>ギジュツ</t>
    </rPh>
    <rPh sb="12" eb="14">
      <t>ギョウム</t>
    </rPh>
    <phoneticPr fontId="8"/>
  </si>
  <si>
    <t>付着生物(動物)</t>
    <rPh sb="0" eb="2">
      <t>フチャク</t>
    </rPh>
    <rPh sb="2" eb="4">
      <t>セイブツ</t>
    </rPh>
    <rPh sb="5" eb="7">
      <t>ドウブツ</t>
    </rPh>
    <phoneticPr fontId="1"/>
  </si>
  <si>
    <t>K-4)海域生態系-調査業務</t>
    <rPh sb="4" eb="6">
      <t>カイイキ</t>
    </rPh>
    <rPh sb="6" eb="9">
      <t>セイタイケイ</t>
    </rPh>
    <rPh sb="10" eb="12">
      <t>チョウサ</t>
    </rPh>
    <rPh sb="12" eb="14">
      <t>ギョウム</t>
    </rPh>
    <phoneticPr fontId="8"/>
  </si>
  <si>
    <t>K-5)海域生態系-技術業務</t>
    <rPh sb="4" eb="6">
      <t>カイイキ</t>
    </rPh>
    <rPh sb="6" eb="9">
      <t>セイタイケイ</t>
    </rPh>
    <rPh sb="10" eb="12">
      <t>ギジュツ</t>
    </rPh>
    <rPh sb="12" eb="14">
      <t>ギョウム</t>
    </rPh>
    <phoneticPr fontId="8"/>
  </si>
  <si>
    <t>植物プランクトン、付着生物(植物)</t>
    <rPh sb="0" eb="2">
      <t>ショクブツ</t>
    </rPh>
    <rPh sb="9" eb="11">
      <t>フチャク</t>
    </rPh>
    <rPh sb="11" eb="13">
      <t>セイブツ</t>
    </rPh>
    <rPh sb="14" eb="16">
      <t>ショクブツ</t>
    </rPh>
    <phoneticPr fontId="1"/>
  </si>
  <si>
    <t>K-5)海域生態系-調査業務</t>
    <rPh sb="4" eb="6">
      <t>カイイキ</t>
    </rPh>
    <rPh sb="6" eb="9">
      <t>セイタイケイ</t>
    </rPh>
    <rPh sb="10" eb="12">
      <t>チョウサ</t>
    </rPh>
    <rPh sb="12" eb="14">
      <t>ギョウム</t>
    </rPh>
    <phoneticPr fontId="8"/>
  </si>
  <si>
    <t>4.中間報告書作成</t>
    <rPh sb="2" eb="4">
      <t>チュウカン</t>
    </rPh>
    <rPh sb="4" eb="7">
      <t>ホウコクショ</t>
    </rPh>
    <rPh sb="7" eb="9">
      <t>サクセイ</t>
    </rPh>
    <phoneticPr fontId="1"/>
  </si>
  <si>
    <t>(1)中間報告書作成</t>
    <rPh sb="3" eb="5">
      <t>チュウカン</t>
    </rPh>
    <rPh sb="5" eb="8">
      <t>ホウコクショ</t>
    </rPh>
    <rPh sb="8" eb="10">
      <t>サクセイ</t>
    </rPh>
    <phoneticPr fontId="1"/>
  </si>
  <si>
    <t>中間報告書作成</t>
    <rPh sb="0" eb="7">
      <t>チュウカンホウコクショサクセイ</t>
    </rPh>
    <phoneticPr fontId="8"/>
  </si>
  <si>
    <t>5.協議打合せ</t>
    <rPh sb="2" eb="4">
      <t>キョウギ</t>
    </rPh>
    <rPh sb="4" eb="6">
      <t>ウチアワ</t>
    </rPh>
    <phoneticPr fontId="1"/>
  </si>
  <si>
    <t>(1)打合せ</t>
    <rPh sb="3" eb="5">
      <t>ウチアワ</t>
    </rPh>
    <phoneticPr fontId="1"/>
  </si>
  <si>
    <t>協議打合せ</t>
    <rPh sb="0" eb="2">
      <t>キョウギ</t>
    </rPh>
    <rPh sb="2" eb="4">
      <t>ウチアワ</t>
    </rPh>
    <phoneticPr fontId="8"/>
  </si>
  <si>
    <t>第　67　号代価表</t>
    <rPh sb="0" eb="1">
      <t>ダイ</t>
    </rPh>
    <rPh sb="5" eb="6">
      <t>ゴウ</t>
    </rPh>
    <rPh sb="6" eb="8">
      <t>ダイカ</t>
    </rPh>
    <rPh sb="8" eb="9">
      <t>ヒョウ</t>
    </rPh>
    <phoneticPr fontId="8"/>
  </si>
  <si>
    <t>業務着手前</t>
    <rPh sb="0" eb="2">
      <t>ギョウム</t>
    </rPh>
    <rPh sb="2" eb="4">
      <t>チャクシュ</t>
    </rPh>
    <rPh sb="4" eb="5">
      <t>マエ</t>
    </rPh>
    <phoneticPr fontId="1"/>
  </si>
  <si>
    <t>(2)関係者協議資料作成</t>
    <rPh sb="3" eb="6">
      <t>カンケイシャ</t>
    </rPh>
    <rPh sb="6" eb="8">
      <t>キョウギ</t>
    </rPh>
    <rPh sb="8" eb="10">
      <t>シリョウ</t>
    </rPh>
    <rPh sb="10" eb="12">
      <t>サクセイ</t>
    </rPh>
    <phoneticPr fontId="1"/>
  </si>
  <si>
    <t>関係者協議資料作成</t>
    <rPh sb="0" eb="3">
      <t>カンケイシャ</t>
    </rPh>
    <rPh sb="3" eb="5">
      <t>キョウギ</t>
    </rPh>
    <rPh sb="5" eb="7">
      <t>シリョウ</t>
    </rPh>
    <rPh sb="7" eb="9">
      <t>サクセイ</t>
    </rPh>
    <phoneticPr fontId="1"/>
  </si>
  <si>
    <t>○添付資料
　・積算書（金抜）：別ファイル</t>
    <rPh sb="1" eb="3">
      <t>テンプ</t>
    </rPh>
    <rPh sb="3" eb="5">
      <t>シリョウ</t>
    </rPh>
    <rPh sb="8" eb="11">
      <t>セキサンショ</t>
    </rPh>
    <rPh sb="12" eb="13">
      <t>キン</t>
    </rPh>
    <rPh sb="13" eb="14">
      <t>バツ</t>
    </rPh>
    <rPh sb="16" eb="17">
      <t>ベツ</t>
    </rPh>
    <phoneticPr fontId="1"/>
  </si>
  <si>
    <t>公益社団法人　２０２５年日本国際博覧会協会</t>
    <rPh sb="0" eb="2">
      <t>コウエキ</t>
    </rPh>
    <rPh sb="2" eb="4">
      <t>シャダン</t>
    </rPh>
    <phoneticPr fontId="1"/>
  </si>
  <si>
    <t>・積算条件明示事項</t>
  </si>
  <si>
    <t>　本業務の積算に際しては、下表の歩掛を採用している。下表の歩掛にない工種については積算基準書によるものとする。</t>
    <phoneticPr fontId="1"/>
  </si>
  <si>
    <t>（1式あたり）</t>
    <rPh sb="2" eb="3">
      <t>シキ</t>
    </rPh>
    <phoneticPr fontId="1"/>
  </si>
  <si>
    <t>（1回・1地点あたり）</t>
    <rPh sb="2" eb="3">
      <t>カイ</t>
    </rPh>
    <rPh sb="5" eb="7">
      <t>チテン</t>
    </rPh>
    <phoneticPr fontId="1"/>
  </si>
  <si>
    <t>（1回・1トラップあたり）</t>
    <rPh sb="2" eb="3">
      <t>カイ</t>
    </rPh>
    <phoneticPr fontId="1"/>
  </si>
  <si>
    <t>（1回・1定点あたり）</t>
    <rPh sb="2" eb="3">
      <t>カイ</t>
    </rPh>
    <rPh sb="5" eb="7">
      <t>テイテン</t>
    </rPh>
    <phoneticPr fontId="1"/>
  </si>
  <si>
    <t>　</t>
    <phoneticPr fontId="1"/>
  </si>
  <si>
    <t>○入札公告中の「設計図書等に対する質問」にあたっての注意事項
　公益社団法人　２０２５年日本国際博覧会協会（以下「協会」という。）が発注する工事等の「設計図書等に対する質問及び回答」の方法や期間については、共通入札説明書及び入札公告に記載されておりますが、以下の“１”に示す内容については質問できませんので、予めご理解願います。
　その他、質問及び回答に関する注意事項を“２”以降に示しますので、質問に際しては十分にご留意願います。
１．質問できない内容
　１）国土交通省が公表している、積算基準書に記載されている歩掛等に関する質問
　２）発注者が見積を徴収し、予定価格の算出に用いた資材等の見積徴収先や価格等に関する情報の開示
　　　を求める質問
　３）発注者が、単価の算出に際して、積算システム上で選択した条件等に関する質問
　４）その他、予定価格等の類推のみを目的としていると判断される質問
２．同様の質問に対する注意点
　共通入札説明書において、「回答には、重要事項等が含まれることがあるため、必ず回答の内容を確認すること。また、回答予定日以前にも回答することがあるため、定期的に回答の内容を確認すること。なお、回答の内容を確認しなかったことによる、入札参加者が被った損失について、協会は一切の責めを負わない。」と記載しております。
各入札参加者は全ての質問及び回答について、定期的に内容を確認して頂くようお願いします。
他の入札参加者が行った質問及びそれに対する回答を確認せずに、繰り返し同様の質問をされないよう十分注意して下さい。
３．設計図書等に明記されている内容の質問に対する注意点
　設計図書等に明記されている内容を十分に確認せずに質問が提出されることがありますが、各入札参加者においては、受注後のトラブルを回避するためにも、より正確に、応札金額を算出していただく必要があるかと思いますので、設計図書等の内容を十分に確認したうえで、なお不明瞭な点があった場合にのみ質問を提出して頂きますようお願いします。
○積算基準書・単価の公表と適用の考え方
　協会が発注する工事等に係る積算基準書や単価の公表及び適用に関する標準的な考え方は、下記リンク先のホームページに掲載していますのでご参照下さい。
（　http://www.mlit.go.jp/tec/gyoumukankei.html　）</t>
    <rPh sb="33" eb="35">
      <t>コウエキ</t>
    </rPh>
    <phoneticPr fontId="1"/>
  </si>
  <si>
    <t>測量
主任技師</t>
    <rPh sb="0" eb="2">
      <t>ソクリョウ</t>
    </rPh>
    <rPh sb="3" eb="5">
      <t>シュニン</t>
    </rPh>
    <rPh sb="5" eb="7">
      <t>ギシ</t>
    </rPh>
    <phoneticPr fontId="1"/>
  </si>
  <si>
    <t>測量技師</t>
    <rPh sb="0" eb="2">
      <t>ソクリョウ</t>
    </rPh>
    <rPh sb="2" eb="4">
      <t>ギシ</t>
    </rPh>
    <phoneticPr fontId="1"/>
  </si>
  <si>
    <t>測量
技師補</t>
    <rPh sb="0" eb="2">
      <t>ソクリョウ</t>
    </rPh>
    <rPh sb="3" eb="5">
      <t>ギシ</t>
    </rPh>
    <rPh sb="5" eb="6">
      <t>ホ</t>
    </rPh>
    <phoneticPr fontId="1"/>
  </si>
  <si>
    <t>測量
助手</t>
    <rPh sb="0" eb="2">
      <t>ソクリョウ</t>
    </rPh>
    <rPh sb="3" eb="5">
      <t>ジョシュ</t>
    </rPh>
    <phoneticPr fontId="1"/>
  </si>
  <si>
    <t>測量
補助員</t>
    <rPh sb="0" eb="2">
      <t>ソクリョウ</t>
    </rPh>
    <rPh sb="3" eb="6">
      <t>ホジョイン</t>
    </rPh>
    <phoneticPr fontId="1"/>
  </si>
  <si>
    <r>
      <rPr>
        <sz val="22"/>
        <rFont val="ＭＳ 明朝"/>
        <family val="1"/>
        <charset val="128"/>
      </rPr>
      <t>見　積　参　考　資　料</t>
    </r>
    <r>
      <rPr>
        <sz val="18"/>
        <rFont val="ＭＳ 明朝"/>
        <family val="1"/>
        <charset val="128"/>
      </rPr>
      <t xml:space="preserve">
</t>
    </r>
    <r>
      <rPr>
        <sz val="11"/>
        <rFont val="ＭＳ 明朝"/>
        <family val="1"/>
        <charset val="128"/>
      </rPr>
      <t xml:space="preserve">
</t>
    </r>
    <r>
      <rPr>
        <sz val="18"/>
        <rFont val="ＭＳ 明朝"/>
        <family val="1"/>
        <charset val="128"/>
      </rPr>
      <t>業務名称：2025年日本国際博覧会　会場外駐車場環境影響評価資料作成業務その1</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</si>
</sst>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000"/>
  </numFmts>
  <fonts count="17"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明朝"/>
      <family val="1"/>
      <charset val="128"/>
    </font>
    <font>
      <sz val="11"/>
      <name val="ＭＳ Ｐゴシック"/>
      <family val="3"/>
      <charset val="128"/>
    </font>
    <font>
      <sz val="14"/>
      <name val="ＭＳ 明朝"/>
      <family val="1"/>
      <charset val="128"/>
    </font>
    <font>
      <sz val="11"/>
      <name val="ＭＳ ゴシック"/>
      <family val="3"/>
      <charset val="128"/>
    </font>
    <font>
      <sz val="14"/>
      <name val="ＭＳ ゴシック"/>
      <family val="3"/>
      <charset val="128"/>
    </font>
    <font>
      <sz val="6"/>
      <name val="ＭＳ Ｐゴシック"/>
      <family val="3"/>
      <charset val="128"/>
    </font>
    <font>
      <sz val="10"/>
      <name val="ＭＳ 明朝"/>
      <family val="1"/>
      <charset val="128"/>
    </font>
    <font>
      <sz val="8"/>
      <name val="ＭＳ 明朝"/>
      <family val="1"/>
      <charset val="128"/>
    </font>
    <font>
      <sz val="18"/>
      <name val="ＭＳ 明朝"/>
      <family val="1"/>
      <charset val="128"/>
    </font>
    <font>
      <sz val="16"/>
      <name val="ＭＳ 明朝"/>
      <family val="1"/>
      <charset val="128"/>
    </font>
    <font>
      <sz val="12"/>
      <color rgb="FF000000"/>
      <name val="ＭＳ ゴシック"/>
      <family val="3"/>
      <charset val="128"/>
    </font>
    <font>
      <sz val="11"/>
      <color rgb="FF000000"/>
      <name val="ＭＳ ゴシック"/>
      <family val="3"/>
      <charset val="128"/>
    </font>
    <font>
      <sz val="22"/>
      <name val="ＭＳ 明朝"/>
      <family val="1"/>
      <charset val="128"/>
    </font>
    <font>
      <sz val="20"/>
      <name val="ＭＳ 明朝"/>
      <family val="1"/>
      <charset val="128"/>
    </font>
  </fonts>
  <fills count="7">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auto="1"/>
      </right>
      <top/>
      <bottom/>
      <diagonal/>
    </border>
  </borders>
  <cellStyleXfs count="5">
    <xf numFmtId="0" fontId="0" fillId="0" borderId="0">
      <alignment vertical="center"/>
    </xf>
    <xf numFmtId="0" fontId="2" fillId="0" borderId="0">
      <alignment vertical="center"/>
    </xf>
    <xf numFmtId="0" fontId="2" fillId="0" borderId="0">
      <alignment vertical="center"/>
    </xf>
    <xf numFmtId="38" fontId="3" fillId="0" borderId="0" applyFont="0" applyFill="0" applyBorder="0" applyAlignment="0" applyProtection="0"/>
    <xf numFmtId="0" fontId="4" fillId="0" borderId="0"/>
  </cellStyleXfs>
  <cellXfs count="82">
    <xf numFmtId="0" fontId="0" fillId="0" borderId="0" xfId="0">
      <alignment vertical="center"/>
    </xf>
    <xf numFmtId="0" fontId="3" fillId="0" borderId="0" xfId="4" applyFont="1" applyAlignment="1">
      <alignment vertical="center"/>
    </xf>
    <xf numFmtId="0" fontId="3" fillId="0" borderId="6" xfId="4" applyFont="1" applyBorder="1" applyAlignment="1">
      <alignment horizontal="center" vertical="center"/>
    </xf>
    <xf numFmtId="0" fontId="0" fillId="0" borderId="6" xfId="4" applyFont="1" applyBorder="1" applyAlignment="1">
      <alignment horizontal="right" vertical="center"/>
    </xf>
    <xf numFmtId="0" fontId="3" fillId="0" borderId="3" xfId="4" applyFont="1" applyBorder="1" applyAlignment="1">
      <alignment horizontal="right" vertical="center"/>
    </xf>
    <xf numFmtId="0" fontId="3" fillId="0" borderId="1" xfId="4" applyFont="1" applyBorder="1" applyAlignment="1">
      <alignment vertical="center"/>
    </xf>
    <xf numFmtId="0" fontId="9" fillId="0" borderId="2" xfId="4" applyFont="1" applyBorder="1" applyAlignment="1">
      <alignment horizontal="center" vertical="center" wrapText="1"/>
    </xf>
    <xf numFmtId="0" fontId="9" fillId="0" borderId="2" xfId="4" applyFont="1" applyBorder="1" applyAlignment="1">
      <alignment horizontal="center" vertical="center"/>
    </xf>
    <xf numFmtId="0" fontId="9" fillId="0" borderId="2" xfId="4" applyFont="1" applyBorder="1" applyAlignment="1">
      <alignment horizontal="distributed" vertical="center" wrapText="1"/>
    </xf>
    <xf numFmtId="0" fontId="3" fillId="0" borderId="2" xfId="4" applyFont="1" applyBorder="1" applyAlignment="1">
      <alignment horizontal="right" vertical="center"/>
    </xf>
    <xf numFmtId="176" fontId="3" fillId="0" borderId="2" xfId="4" applyNumberFormat="1" applyFont="1" applyBorder="1" applyAlignment="1">
      <alignment vertical="center"/>
    </xf>
    <xf numFmtId="0" fontId="0" fillId="0" borderId="2" xfId="4" applyFont="1" applyBorder="1" applyAlignment="1">
      <alignment horizontal="left" vertical="center"/>
    </xf>
    <xf numFmtId="177" fontId="3" fillId="0" borderId="2" xfId="4" applyNumberFormat="1" applyFont="1" applyBorder="1" applyAlignment="1">
      <alignment vertical="center"/>
    </xf>
    <xf numFmtId="0" fontId="3" fillId="0" borderId="2" xfId="4" applyFont="1" applyBorder="1" applyAlignment="1">
      <alignment vertical="center"/>
    </xf>
    <xf numFmtId="38" fontId="3" fillId="0" borderId="2" xfId="3" applyNumberFormat="1" applyFont="1" applyBorder="1" applyAlignment="1">
      <alignment vertical="center"/>
    </xf>
    <xf numFmtId="0" fontId="3" fillId="0" borderId="8" xfId="4" applyFont="1" applyBorder="1" applyAlignment="1">
      <alignment horizontal="distributed" vertical="center"/>
    </xf>
    <xf numFmtId="0" fontId="3" fillId="0" borderId="8" xfId="4" applyFont="1" applyBorder="1" applyAlignment="1">
      <alignment vertical="center"/>
    </xf>
    <xf numFmtId="0" fontId="3" fillId="0" borderId="0" xfId="4" applyFont="1"/>
    <xf numFmtId="0" fontId="3" fillId="0" borderId="6" xfId="4" applyFont="1" applyBorder="1"/>
    <xf numFmtId="0" fontId="3" fillId="0" borderId="6" xfId="4" applyFont="1" applyBorder="1" applyAlignment="1">
      <alignment horizontal="right"/>
    </xf>
    <xf numFmtId="38" fontId="3" fillId="0" borderId="2" xfId="3" applyFont="1" applyBorder="1" applyAlignment="1">
      <alignment vertical="center"/>
    </xf>
    <xf numFmtId="0" fontId="3" fillId="0" borderId="8" xfId="4" applyFont="1" applyBorder="1" applyAlignment="1">
      <alignment horizontal="right"/>
    </xf>
    <xf numFmtId="38" fontId="3" fillId="0" borderId="2" xfId="3" applyFont="1" applyBorder="1" applyAlignment="1">
      <alignment vertical="center" shrinkToFit="1"/>
    </xf>
    <xf numFmtId="0" fontId="0" fillId="5" borderId="2" xfId="4" applyFont="1" applyFill="1" applyBorder="1" applyAlignment="1">
      <alignment horizontal="left" vertical="center"/>
    </xf>
    <xf numFmtId="177" fontId="3" fillId="5" borderId="2" xfId="4" applyNumberFormat="1" applyFont="1" applyFill="1" applyBorder="1" applyAlignment="1">
      <alignment vertical="center"/>
    </xf>
    <xf numFmtId="0" fontId="3" fillId="5" borderId="2" xfId="4" applyFont="1" applyFill="1" applyBorder="1" applyAlignment="1">
      <alignment vertical="center"/>
    </xf>
    <xf numFmtId="2" fontId="3" fillId="5" borderId="2" xfId="4" applyNumberFormat="1" applyFont="1" applyFill="1" applyBorder="1" applyAlignment="1">
      <alignment vertical="center"/>
    </xf>
    <xf numFmtId="178" fontId="3" fillId="5" borderId="2" xfId="4" applyNumberFormat="1" applyFont="1" applyFill="1" applyBorder="1" applyAlignment="1">
      <alignment vertical="center"/>
    </xf>
    <xf numFmtId="178" fontId="3" fillId="0" borderId="2" xfId="4" applyNumberFormat="1" applyFont="1" applyBorder="1" applyAlignment="1">
      <alignment vertical="center"/>
    </xf>
    <xf numFmtId="0" fontId="3" fillId="0" borderId="2" xfId="4" applyFont="1" applyFill="1" applyBorder="1" applyAlignment="1">
      <alignment horizontal="right" vertical="center"/>
    </xf>
    <xf numFmtId="0" fontId="3" fillId="0" borderId="2" xfId="4" applyFont="1" applyFill="1" applyBorder="1" applyAlignment="1">
      <alignment vertical="center"/>
    </xf>
    <xf numFmtId="2" fontId="3" fillId="0" borderId="2" xfId="4" applyNumberFormat="1" applyFont="1" applyBorder="1" applyAlignment="1">
      <alignment vertical="center"/>
    </xf>
    <xf numFmtId="0" fontId="3" fillId="0" borderId="0" xfId="4" applyFont="1" applyBorder="1" applyAlignment="1">
      <alignment horizontal="distributed" vertical="center"/>
    </xf>
    <xf numFmtId="0" fontId="3" fillId="0" borderId="0" xfId="4" applyFont="1" applyBorder="1" applyAlignment="1">
      <alignment vertical="center"/>
    </xf>
    <xf numFmtId="0" fontId="3" fillId="0" borderId="0" xfId="4" applyFont="1" applyBorder="1"/>
    <xf numFmtId="38" fontId="3" fillId="0" borderId="0" xfId="4" applyNumberFormat="1" applyFont="1" applyBorder="1" applyAlignment="1">
      <alignment horizontal="center"/>
    </xf>
    <xf numFmtId="0" fontId="3" fillId="0" borderId="0" xfId="4" applyFont="1" applyBorder="1" applyAlignment="1">
      <alignment horizontal="center"/>
    </xf>
    <xf numFmtId="0" fontId="3" fillId="0" borderId="0" xfId="4" applyFont="1" applyBorder="1" applyAlignment="1">
      <alignment horizontal="right"/>
    </xf>
    <xf numFmtId="0" fontId="0" fillId="0" borderId="2" xfId="4" applyFont="1" applyFill="1" applyBorder="1" applyAlignment="1">
      <alignment horizontal="left" vertical="center"/>
    </xf>
    <xf numFmtId="177" fontId="3" fillId="0" borderId="2" xfId="4" applyNumberFormat="1" applyFont="1" applyFill="1" applyBorder="1" applyAlignment="1">
      <alignment vertical="center"/>
    </xf>
    <xf numFmtId="2" fontId="3" fillId="0" borderId="2" xfId="4" applyNumberFormat="1" applyFont="1" applyFill="1" applyBorder="1" applyAlignment="1">
      <alignment vertical="center"/>
    </xf>
    <xf numFmtId="38" fontId="3" fillId="0" borderId="2" xfId="3" applyFont="1" applyFill="1" applyBorder="1" applyAlignment="1">
      <alignment vertical="center"/>
    </xf>
    <xf numFmtId="0" fontId="0" fillId="6" borderId="2" xfId="4" applyFont="1" applyFill="1" applyBorder="1" applyAlignment="1">
      <alignment horizontal="left" vertical="center"/>
    </xf>
    <xf numFmtId="0" fontId="3" fillId="0" borderId="8" xfId="4" applyFont="1" applyBorder="1" applyAlignment="1">
      <alignment horizontal="center"/>
    </xf>
    <xf numFmtId="0" fontId="3" fillId="0" borderId="2" xfId="4" applyFont="1" applyBorder="1" applyAlignment="1">
      <alignment horizontal="center" vertical="center"/>
    </xf>
    <xf numFmtId="0" fontId="3" fillId="0" borderId="7" xfId="4" applyFont="1" applyBorder="1" applyAlignment="1">
      <alignment vertical="center"/>
    </xf>
    <xf numFmtId="0" fontId="3" fillId="0" borderId="9" xfId="4" applyFont="1" applyBorder="1" applyAlignment="1">
      <alignment vertical="center"/>
    </xf>
    <xf numFmtId="0" fontId="3" fillId="0" borderId="12" xfId="4" applyFont="1" applyBorder="1" applyAlignment="1">
      <alignment vertical="center"/>
    </xf>
    <xf numFmtId="0" fontId="3" fillId="0" borderId="14" xfId="4" applyFont="1" applyBorder="1" applyAlignment="1">
      <alignment vertical="center"/>
    </xf>
    <xf numFmtId="0" fontId="5" fillId="0" borderId="0" xfId="4" applyFont="1" applyBorder="1" applyAlignment="1">
      <alignment vertical="center"/>
    </xf>
    <xf numFmtId="0" fontId="6" fillId="0" borderId="0" xfId="4" applyFont="1" applyBorder="1" applyAlignment="1">
      <alignment horizontal="right" vertical="top"/>
    </xf>
    <xf numFmtId="0" fontId="7" fillId="0" borderId="0" xfId="4" applyFont="1" applyBorder="1" applyAlignment="1">
      <alignment horizontal="right" vertical="top"/>
    </xf>
    <xf numFmtId="49" fontId="5" fillId="2" borderId="0" xfId="4" applyNumberFormat="1" applyFont="1" applyFill="1" applyBorder="1" applyAlignment="1">
      <alignment vertical="center"/>
    </xf>
    <xf numFmtId="0" fontId="3" fillId="2" borderId="0" xfId="4" applyFont="1" applyFill="1" applyBorder="1" applyAlignment="1">
      <alignment vertical="center"/>
    </xf>
    <xf numFmtId="0" fontId="3" fillId="0" borderId="0" xfId="4" applyFont="1" applyBorder="1" applyAlignment="1">
      <alignment vertical="top"/>
    </xf>
    <xf numFmtId="0" fontId="3" fillId="0" borderId="13" xfId="4" applyFont="1" applyBorder="1" applyAlignment="1">
      <alignment vertical="center"/>
    </xf>
    <xf numFmtId="0" fontId="3" fillId="0" borderId="6" xfId="4" applyFont="1" applyBorder="1" applyAlignment="1">
      <alignment vertical="center"/>
    </xf>
    <xf numFmtId="0" fontId="3" fillId="0" borderId="10" xfId="4" applyFont="1" applyBorder="1" applyAlignment="1">
      <alignment vertical="center"/>
    </xf>
    <xf numFmtId="0" fontId="13" fillId="0" borderId="0" xfId="0" applyFont="1" applyAlignment="1">
      <alignment horizontal="justify" vertical="center"/>
    </xf>
    <xf numFmtId="0" fontId="0" fillId="0" borderId="6" xfId="4" applyFont="1" applyBorder="1" applyAlignment="1">
      <alignment horizontal="center" vertical="center"/>
    </xf>
    <xf numFmtId="0" fontId="12" fillId="0" borderId="0" xfId="4" applyFont="1" applyBorder="1" applyAlignment="1">
      <alignment vertical="center" wrapText="1"/>
    </xf>
    <xf numFmtId="0" fontId="3" fillId="0" borderId="0" xfId="4" applyFont="1" applyBorder="1" applyAlignment="1">
      <alignment horizontal="center" vertical="center"/>
    </xf>
    <xf numFmtId="49" fontId="5" fillId="4" borderId="0" xfId="4" applyNumberFormat="1" applyFont="1" applyFill="1" applyBorder="1" applyAlignment="1">
      <alignment vertical="center"/>
    </xf>
    <xf numFmtId="0" fontId="3" fillId="4" borderId="0" xfId="4" applyFont="1" applyFill="1" applyBorder="1" applyAlignment="1">
      <alignment vertical="center"/>
    </xf>
    <xf numFmtId="0" fontId="0" fillId="0" borderId="0" xfId="4" applyFont="1" applyBorder="1" applyAlignment="1">
      <alignment vertical="center"/>
    </xf>
    <xf numFmtId="49" fontId="3" fillId="4" borderId="0" xfId="4" applyNumberFormat="1" applyFont="1" applyFill="1" applyBorder="1" applyAlignment="1">
      <alignment vertical="center" wrapText="1"/>
    </xf>
    <xf numFmtId="49" fontId="5" fillId="3" borderId="0" xfId="4" applyNumberFormat="1" applyFont="1" applyFill="1" applyBorder="1" applyAlignment="1">
      <alignment vertical="center"/>
    </xf>
    <xf numFmtId="0" fontId="3" fillId="3" borderId="0" xfId="4" applyFont="1" applyFill="1" applyBorder="1" applyAlignment="1">
      <alignment vertical="center"/>
    </xf>
    <xf numFmtId="38" fontId="3" fillId="0" borderId="11" xfId="4" applyNumberFormat="1" applyFont="1" applyBorder="1" applyAlignment="1">
      <alignment horizontal="center"/>
    </xf>
    <xf numFmtId="0" fontId="3" fillId="0" borderId="11" xfId="4" applyFont="1" applyBorder="1" applyAlignment="1">
      <alignment horizontal="center"/>
    </xf>
    <xf numFmtId="0" fontId="3" fillId="0" borderId="2" xfId="4" applyFont="1" applyBorder="1" applyAlignment="1">
      <alignment horizontal="center" vertical="center"/>
    </xf>
    <xf numFmtId="0" fontId="3" fillId="0" borderId="0" xfId="4" applyFont="1" applyBorder="1" applyAlignment="1">
      <alignment horizontal="center" vertical="center" wrapText="1"/>
    </xf>
    <xf numFmtId="0" fontId="16" fillId="0" borderId="0" xfId="4" applyFont="1" applyBorder="1" applyAlignment="1">
      <alignment horizontal="center" vertical="center"/>
    </xf>
    <xf numFmtId="0" fontId="5" fillId="0" borderId="0" xfId="4" applyFont="1" applyBorder="1" applyAlignment="1">
      <alignment horizontal="left" vertical="top" wrapText="1"/>
    </xf>
    <xf numFmtId="0" fontId="5" fillId="0" borderId="0" xfId="4" applyFont="1" applyBorder="1" applyAlignment="1">
      <alignment horizontal="left" vertical="top"/>
    </xf>
    <xf numFmtId="0" fontId="14" fillId="0" borderId="0" xfId="0" applyFont="1" applyBorder="1" applyAlignment="1">
      <alignment horizontal="left" vertical="center"/>
    </xf>
    <xf numFmtId="0" fontId="14" fillId="0" borderId="14" xfId="0" applyFont="1" applyBorder="1" applyAlignment="1">
      <alignment horizontal="left" vertical="center"/>
    </xf>
    <xf numFmtId="0" fontId="7" fillId="0" borderId="0" xfId="4" applyFont="1" applyBorder="1" applyAlignment="1">
      <alignment horizontal="right" vertical="top"/>
    </xf>
    <xf numFmtId="0" fontId="3" fillId="0" borderId="4" xfId="4" applyFont="1" applyBorder="1" applyAlignment="1">
      <alignment horizontal="center" vertical="center"/>
    </xf>
    <xf numFmtId="0" fontId="3" fillId="0" borderId="11" xfId="4" applyFont="1" applyBorder="1" applyAlignment="1">
      <alignment horizontal="center" vertical="center"/>
    </xf>
    <xf numFmtId="0" fontId="3" fillId="0" borderId="5" xfId="4" applyFont="1" applyBorder="1" applyAlignment="1">
      <alignment horizontal="center" vertical="center"/>
    </xf>
    <xf numFmtId="0" fontId="10" fillId="3" borderId="6" xfId="4" applyFont="1" applyFill="1" applyBorder="1" applyAlignment="1">
      <alignment horizontal="left" vertical="center" wrapText="1"/>
    </xf>
  </cellXfs>
  <cellStyles count="5">
    <cellStyle name="桁区切り 2" xfId="3" xr:uid="{BF34A848-9C0E-4C05-8019-F80909BA60DA}"/>
    <cellStyle name="標準" xfId="0" builtinId="0"/>
    <cellStyle name="標準 2" xfId="2" xr:uid="{301196D5-214D-4240-BF96-0FD7AAEE9B5A}"/>
    <cellStyle name="標準 4" xfId="1" xr:uid="{6BF0E4A4-70A5-4B68-A7C7-58A919EC6924}"/>
    <cellStyle name="標準_100423_見積様式" xfId="4" xr:uid="{AC4299DA-E741-4E81-A5B6-34565165DC0A}"/>
  </cellStyles>
  <dxfs count="0"/>
  <tableStyles count="0" defaultTableStyle="TableStyleMedium2" defaultPivotStyle="PivotStyleLight16"/>
  <colors>
    <mruColors>
      <color rgb="FFFF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9525</xdr:colOff>
      <xdr:row>91</xdr:row>
      <xdr:rowOff>9525</xdr:rowOff>
    </xdr:from>
    <xdr:to>
      <xdr:col>3</xdr:col>
      <xdr:colOff>0</xdr:colOff>
      <xdr:row>93</xdr:row>
      <xdr:rowOff>0</xdr:rowOff>
    </xdr:to>
    <xdr:sp macro="" textlink="">
      <xdr:nvSpPr>
        <xdr:cNvPr id="2" name="Line 2">
          <a:extLst>
            <a:ext uri="{FF2B5EF4-FFF2-40B4-BE49-F238E27FC236}">
              <a16:creationId xmlns:a16="http://schemas.microsoft.com/office/drawing/2014/main" id="{A1AB8121-06E9-49F8-9A4D-7A0C0505A92C}"/>
            </a:ext>
          </a:extLst>
        </xdr:cNvPr>
        <xdr:cNvSpPr>
          <a:spLocks noChangeShapeType="1"/>
        </xdr:cNvSpPr>
      </xdr:nvSpPr>
      <xdr:spPr bwMode="auto">
        <a:xfrm>
          <a:off x="695325" y="273748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53</xdr:row>
      <xdr:rowOff>9525</xdr:rowOff>
    </xdr:from>
    <xdr:to>
      <xdr:col>3</xdr:col>
      <xdr:colOff>0</xdr:colOff>
      <xdr:row>55</xdr:row>
      <xdr:rowOff>0</xdr:rowOff>
    </xdr:to>
    <xdr:sp macro="" textlink="">
      <xdr:nvSpPr>
        <xdr:cNvPr id="3" name="Line 1">
          <a:extLst>
            <a:ext uri="{FF2B5EF4-FFF2-40B4-BE49-F238E27FC236}">
              <a16:creationId xmlns:a16="http://schemas.microsoft.com/office/drawing/2014/main" id="{91A137AE-4AAF-4791-BC35-07862A3AA622}"/>
            </a:ext>
          </a:extLst>
        </xdr:cNvPr>
        <xdr:cNvSpPr>
          <a:spLocks noChangeShapeType="1"/>
        </xdr:cNvSpPr>
      </xdr:nvSpPr>
      <xdr:spPr bwMode="auto">
        <a:xfrm>
          <a:off x="695325" y="193738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62</xdr:row>
      <xdr:rowOff>9525</xdr:rowOff>
    </xdr:from>
    <xdr:to>
      <xdr:col>3</xdr:col>
      <xdr:colOff>0</xdr:colOff>
      <xdr:row>64</xdr:row>
      <xdr:rowOff>0</xdr:rowOff>
    </xdr:to>
    <xdr:sp macro="" textlink="">
      <xdr:nvSpPr>
        <xdr:cNvPr id="4" name="Line 1">
          <a:extLst>
            <a:ext uri="{FF2B5EF4-FFF2-40B4-BE49-F238E27FC236}">
              <a16:creationId xmlns:a16="http://schemas.microsoft.com/office/drawing/2014/main" id="{126BEC54-CD81-4EC8-8C5E-31CC9C01FDB4}"/>
            </a:ext>
          </a:extLst>
        </xdr:cNvPr>
        <xdr:cNvSpPr>
          <a:spLocks noChangeShapeType="1"/>
        </xdr:cNvSpPr>
      </xdr:nvSpPr>
      <xdr:spPr bwMode="auto">
        <a:xfrm>
          <a:off x="695325" y="212788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71</xdr:row>
      <xdr:rowOff>9525</xdr:rowOff>
    </xdr:from>
    <xdr:to>
      <xdr:col>3</xdr:col>
      <xdr:colOff>0</xdr:colOff>
      <xdr:row>73</xdr:row>
      <xdr:rowOff>0</xdr:rowOff>
    </xdr:to>
    <xdr:sp macro="" textlink="">
      <xdr:nvSpPr>
        <xdr:cNvPr id="5" name="Line 1">
          <a:extLst>
            <a:ext uri="{FF2B5EF4-FFF2-40B4-BE49-F238E27FC236}">
              <a16:creationId xmlns:a16="http://schemas.microsoft.com/office/drawing/2014/main" id="{AC585BAD-9B51-4307-865C-555E7EC21EEF}"/>
            </a:ext>
          </a:extLst>
        </xdr:cNvPr>
        <xdr:cNvSpPr>
          <a:spLocks noChangeShapeType="1"/>
        </xdr:cNvSpPr>
      </xdr:nvSpPr>
      <xdr:spPr bwMode="auto">
        <a:xfrm>
          <a:off x="695325" y="231838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161</xdr:row>
      <xdr:rowOff>9525</xdr:rowOff>
    </xdr:from>
    <xdr:to>
      <xdr:col>3</xdr:col>
      <xdr:colOff>0</xdr:colOff>
      <xdr:row>163</xdr:row>
      <xdr:rowOff>0</xdr:rowOff>
    </xdr:to>
    <xdr:sp macro="" textlink="">
      <xdr:nvSpPr>
        <xdr:cNvPr id="6" name="Line 2">
          <a:extLst>
            <a:ext uri="{FF2B5EF4-FFF2-40B4-BE49-F238E27FC236}">
              <a16:creationId xmlns:a16="http://schemas.microsoft.com/office/drawing/2014/main" id="{A0C2166C-9A47-403A-BDC3-48C5C4A6E7CC}"/>
            </a:ext>
          </a:extLst>
        </xdr:cNvPr>
        <xdr:cNvSpPr>
          <a:spLocks noChangeShapeType="1"/>
        </xdr:cNvSpPr>
      </xdr:nvSpPr>
      <xdr:spPr bwMode="auto">
        <a:xfrm>
          <a:off x="695325" y="414337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109</xdr:row>
      <xdr:rowOff>9525</xdr:rowOff>
    </xdr:from>
    <xdr:to>
      <xdr:col>3</xdr:col>
      <xdr:colOff>0</xdr:colOff>
      <xdr:row>111</xdr:row>
      <xdr:rowOff>0</xdr:rowOff>
    </xdr:to>
    <xdr:sp macro="" textlink="">
      <xdr:nvSpPr>
        <xdr:cNvPr id="7" name="Line 1">
          <a:extLst>
            <a:ext uri="{FF2B5EF4-FFF2-40B4-BE49-F238E27FC236}">
              <a16:creationId xmlns:a16="http://schemas.microsoft.com/office/drawing/2014/main" id="{A968165E-E899-4D63-B6B7-C2091B386164}"/>
            </a:ext>
          </a:extLst>
        </xdr:cNvPr>
        <xdr:cNvSpPr>
          <a:spLocks noChangeShapeType="1"/>
        </xdr:cNvSpPr>
      </xdr:nvSpPr>
      <xdr:spPr bwMode="auto">
        <a:xfrm>
          <a:off x="695325" y="3116580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141</xdr:row>
      <xdr:rowOff>9525</xdr:rowOff>
    </xdr:from>
    <xdr:to>
      <xdr:col>3</xdr:col>
      <xdr:colOff>0</xdr:colOff>
      <xdr:row>143</xdr:row>
      <xdr:rowOff>0</xdr:rowOff>
    </xdr:to>
    <xdr:sp macro="" textlink="">
      <xdr:nvSpPr>
        <xdr:cNvPr id="8" name="Line 1">
          <a:extLst>
            <a:ext uri="{FF2B5EF4-FFF2-40B4-BE49-F238E27FC236}">
              <a16:creationId xmlns:a16="http://schemas.microsoft.com/office/drawing/2014/main" id="{B711B52B-687D-410E-AF79-EABB6D8D8B10}"/>
            </a:ext>
          </a:extLst>
        </xdr:cNvPr>
        <xdr:cNvSpPr>
          <a:spLocks noChangeShapeType="1"/>
        </xdr:cNvSpPr>
      </xdr:nvSpPr>
      <xdr:spPr bwMode="auto">
        <a:xfrm>
          <a:off x="695325" y="376237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151</xdr:row>
      <xdr:rowOff>9525</xdr:rowOff>
    </xdr:from>
    <xdr:to>
      <xdr:col>3</xdr:col>
      <xdr:colOff>0</xdr:colOff>
      <xdr:row>153</xdr:row>
      <xdr:rowOff>0</xdr:rowOff>
    </xdr:to>
    <xdr:sp macro="" textlink="">
      <xdr:nvSpPr>
        <xdr:cNvPr id="9" name="Line 1">
          <a:extLst>
            <a:ext uri="{FF2B5EF4-FFF2-40B4-BE49-F238E27FC236}">
              <a16:creationId xmlns:a16="http://schemas.microsoft.com/office/drawing/2014/main" id="{25E24374-EF59-429B-83E1-84B5FC930C38}"/>
            </a:ext>
          </a:extLst>
        </xdr:cNvPr>
        <xdr:cNvSpPr>
          <a:spLocks noChangeShapeType="1"/>
        </xdr:cNvSpPr>
      </xdr:nvSpPr>
      <xdr:spPr bwMode="auto">
        <a:xfrm>
          <a:off x="695325" y="395287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171</xdr:row>
      <xdr:rowOff>9525</xdr:rowOff>
    </xdr:from>
    <xdr:to>
      <xdr:col>3</xdr:col>
      <xdr:colOff>0</xdr:colOff>
      <xdr:row>173</xdr:row>
      <xdr:rowOff>0</xdr:rowOff>
    </xdr:to>
    <xdr:sp macro="" textlink="">
      <xdr:nvSpPr>
        <xdr:cNvPr id="10" name="Line 1">
          <a:extLst>
            <a:ext uri="{FF2B5EF4-FFF2-40B4-BE49-F238E27FC236}">
              <a16:creationId xmlns:a16="http://schemas.microsoft.com/office/drawing/2014/main" id="{B5C96269-7740-4EE2-8DD4-D7304741E61B}"/>
            </a:ext>
          </a:extLst>
        </xdr:cNvPr>
        <xdr:cNvSpPr>
          <a:spLocks noChangeShapeType="1"/>
        </xdr:cNvSpPr>
      </xdr:nvSpPr>
      <xdr:spPr bwMode="auto">
        <a:xfrm>
          <a:off x="695325" y="4408170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180</xdr:row>
      <xdr:rowOff>9525</xdr:rowOff>
    </xdr:from>
    <xdr:to>
      <xdr:col>3</xdr:col>
      <xdr:colOff>0</xdr:colOff>
      <xdr:row>182</xdr:row>
      <xdr:rowOff>0</xdr:rowOff>
    </xdr:to>
    <xdr:sp macro="" textlink="">
      <xdr:nvSpPr>
        <xdr:cNvPr id="11" name="Line 1">
          <a:extLst>
            <a:ext uri="{FF2B5EF4-FFF2-40B4-BE49-F238E27FC236}">
              <a16:creationId xmlns:a16="http://schemas.microsoft.com/office/drawing/2014/main" id="{037D5169-5361-4597-91AC-42DCAB96BCCB}"/>
            </a:ext>
          </a:extLst>
        </xdr:cNvPr>
        <xdr:cNvSpPr>
          <a:spLocks noChangeShapeType="1"/>
        </xdr:cNvSpPr>
      </xdr:nvSpPr>
      <xdr:spPr bwMode="auto">
        <a:xfrm>
          <a:off x="695325" y="4598670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203</xdr:row>
      <xdr:rowOff>9525</xdr:rowOff>
    </xdr:from>
    <xdr:to>
      <xdr:col>3</xdr:col>
      <xdr:colOff>0</xdr:colOff>
      <xdr:row>205</xdr:row>
      <xdr:rowOff>0</xdr:rowOff>
    </xdr:to>
    <xdr:sp macro="" textlink="">
      <xdr:nvSpPr>
        <xdr:cNvPr id="12" name="Line 1">
          <a:extLst>
            <a:ext uri="{FF2B5EF4-FFF2-40B4-BE49-F238E27FC236}">
              <a16:creationId xmlns:a16="http://schemas.microsoft.com/office/drawing/2014/main" id="{F531BDF1-4C5F-4726-89AB-D5B12CA7224E}"/>
            </a:ext>
          </a:extLst>
        </xdr:cNvPr>
        <xdr:cNvSpPr>
          <a:spLocks noChangeShapeType="1"/>
        </xdr:cNvSpPr>
      </xdr:nvSpPr>
      <xdr:spPr bwMode="auto">
        <a:xfrm>
          <a:off x="695325" y="497776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223</xdr:row>
      <xdr:rowOff>9525</xdr:rowOff>
    </xdr:from>
    <xdr:to>
      <xdr:col>3</xdr:col>
      <xdr:colOff>0</xdr:colOff>
      <xdr:row>225</xdr:row>
      <xdr:rowOff>0</xdr:rowOff>
    </xdr:to>
    <xdr:sp macro="" textlink="">
      <xdr:nvSpPr>
        <xdr:cNvPr id="13" name="Line 1">
          <a:extLst>
            <a:ext uri="{FF2B5EF4-FFF2-40B4-BE49-F238E27FC236}">
              <a16:creationId xmlns:a16="http://schemas.microsoft.com/office/drawing/2014/main" id="{74E9C95B-5D1B-4C73-9DB1-371700FA6D69}"/>
            </a:ext>
          </a:extLst>
        </xdr:cNvPr>
        <xdr:cNvSpPr>
          <a:spLocks noChangeShapeType="1"/>
        </xdr:cNvSpPr>
      </xdr:nvSpPr>
      <xdr:spPr bwMode="auto">
        <a:xfrm>
          <a:off x="695325" y="543496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194</xdr:row>
      <xdr:rowOff>9525</xdr:rowOff>
    </xdr:from>
    <xdr:to>
      <xdr:col>3</xdr:col>
      <xdr:colOff>0</xdr:colOff>
      <xdr:row>196</xdr:row>
      <xdr:rowOff>0</xdr:rowOff>
    </xdr:to>
    <xdr:sp macro="" textlink="">
      <xdr:nvSpPr>
        <xdr:cNvPr id="14" name="Line 1">
          <a:extLst>
            <a:ext uri="{FF2B5EF4-FFF2-40B4-BE49-F238E27FC236}">
              <a16:creationId xmlns:a16="http://schemas.microsoft.com/office/drawing/2014/main" id="{B5D16980-5EF6-4FBE-81D3-15D8E3367783}"/>
            </a:ext>
          </a:extLst>
        </xdr:cNvPr>
        <xdr:cNvSpPr>
          <a:spLocks noChangeShapeType="1"/>
        </xdr:cNvSpPr>
      </xdr:nvSpPr>
      <xdr:spPr bwMode="auto">
        <a:xfrm>
          <a:off x="695325" y="4789170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213</xdr:row>
      <xdr:rowOff>9525</xdr:rowOff>
    </xdr:from>
    <xdr:to>
      <xdr:col>3</xdr:col>
      <xdr:colOff>0</xdr:colOff>
      <xdr:row>215</xdr:row>
      <xdr:rowOff>0</xdr:rowOff>
    </xdr:to>
    <xdr:sp macro="" textlink="">
      <xdr:nvSpPr>
        <xdr:cNvPr id="15" name="Line 1">
          <a:extLst>
            <a:ext uri="{FF2B5EF4-FFF2-40B4-BE49-F238E27FC236}">
              <a16:creationId xmlns:a16="http://schemas.microsoft.com/office/drawing/2014/main" id="{4C967AB3-B4EF-4894-8740-B88338C248B1}"/>
            </a:ext>
          </a:extLst>
        </xdr:cNvPr>
        <xdr:cNvSpPr>
          <a:spLocks noChangeShapeType="1"/>
        </xdr:cNvSpPr>
      </xdr:nvSpPr>
      <xdr:spPr bwMode="auto">
        <a:xfrm>
          <a:off x="695325" y="524446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81</xdr:row>
      <xdr:rowOff>9525</xdr:rowOff>
    </xdr:from>
    <xdr:to>
      <xdr:col>3</xdr:col>
      <xdr:colOff>0</xdr:colOff>
      <xdr:row>83</xdr:row>
      <xdr:rowOff>0</xdr:rowOff>
    </xdr:to>
    <xdr:sp macro="" textlink="">
      <xdr:nvSpPr>
        <xdr:cNvPr id="16" name="Line 1">
          <a:extLst>
            <a:ext uri="{FF2B5EF4-FFF2-40B4-BE49-F238E27FC236}">
              <a16:creationId xmlns:a16="http://schemas.microsoft.com/office/drawing/2014/main" id="{0A6FFE0C-922B-4C01-BA66-E16E657D8EDF}"/>
            </a:ext>
          </a:extLst>
        </xdr:cNvPr>
        <xdr:cNvSpPr>
          <a:spLocks noChangeShapeType="1"/>
        </xdr:cNvSpPr>
      </xdr:nvSpPr>
      <xdr:spPr bwMode="auto">
        <a:xfrm>
          <a:off x="695325" y="250888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100</xdr:row>
      <xdr:rowOff>9525</xdr:rowOff>
    </xdr:from>
    <xdr:to>
      <xdr:col>3</xdr:col>
      <xdr:colOff>0</xdr:colOff>
      <xdr:row>102</xdr:row>
      <xdr:rowOff>0</xdr:rowOff>
    </xdr:to>
    <xdr:sp macro="" textlink="">
      <xdr:nvSpPr>
        <xdr:cNvPr id="17" name="Line 2">
          <a:extLst>
            <a:ext uri="{FF2B5EF4-FFF2-40B4-BE49-F238E27FC236}">
              <a16:creationId xmlns:a16="http://schemas.microsoft.com/office/drawing/2014/main" id="{0C4CEEF9-BBCD-47BB-9650-1FE0B0EC5D45}"/>
            </a:ext>
          </a:extLst>
        </xdr:cNvPr>
        <xdr:cNvSpPr>
          <a:spLocks noChangeShapeType="1"/>
        </xdr:cNvSpPr>
      </xdr:nvSpPr>
      <xdr:spPr bwMode="auto">
        <a:xfrm>
          <a:off x="695325" y="292798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122</xdr:row>
      <xdr:rowOff>9525</xdr:rowOff>
    </xdr:from>
    <xdr:to>
      <xdr:col>3</xdr:col>
      <xdr:colOff>0</xdr:colOff>
      <xdr:row>124</xdr:row>
      <xdr:rowOff>0</xdr:rowOff>
    </xdr:to>
    <xdr:sp macro="" textlink="">
      <xdr:nvSpPr>
        <xdr:cNvPr id="18" name="Line 1">
          <a:extLst>
            <a:ext uri="{FF2B5EF4-FFF2-40B4-BE49-F238E27FC236}">
              <a16:creationId xmlns:a16="http://schemas.microsoft.com/office/drawing/2014/main" id="{356A1C1D-282E-440C-A91B-56866E8BF27E}"/>
            </a:ext>
          </a:extLst>
        </xdr:cNvPr>
        <xdr:cNvSpPr>
          <a:spLocks noChangeShapeType="1"/>
        </xdr:cNvSpPr>
      </xdr:nvSpPr>
      <xdr:spPr bwMode="auto">
        <a:xfrm>
          <a:off x="695325" y="3307080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132</xdr:row>
      <xdr:rowOff>9525</xdr:rowOff>
    </xdr:from>
    <xdr:to>
      <xdr:col>3</xdr:col>
      <xdr:colOff>0</xdr:colOff>
      <xdr:row>134</xdr:row>
      <xdr:rowOff>0</xdr:rowOff>
    </xdr:to>
    <xdr:sp macro="" textlink="">
      <xdr:nvSpPr>
        <xdr:cNvPr id="19" name="Line 1">
          <a:extLst>
            <a:ext uri="{FF2B5EF4-FFF2-40B4-BE49-F238E27FC236}">
              <a16:creationId xmlns:a16="http://schemas.microsoft.com/office/drawing/2014/main" id="{9F85A1F0-8982-4B89-9437-9F0233C4C8B4}"/>
            </a:ext>
          </a:extLst>
        </xdr:cNvPr>
        <xdr:cNvSpPr>
          <a:spLocks noChangeShapeType="1"/>
        </xdr:cNvSpPr>
      </xdr:nvSpPr>
      <xdr:spPr bwMode="auto">
        <a:xfrm>
          <a:off x="695325" y="357187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251</xdr:row>
      <xdr:rowOff>9525</xdr:rowOff>
    </xdr:from>
    <xdr:to>
      <xdr:col>3</xdr:col>
      <xdr:colOff>0</xdr:colOff>
      <xdr:row>253</xdr:row>
      <xdr:rowOff>0</xdr:rowOff>
    </xdr:to>
    <xdr:sp macro="" textlink="">
      <xdr:nvSpPr>
        <xdr:cNvPr id="20" name="Line 1">
          <a:extLst>
            <a:ext uri="{FF2B5EF4-FFF2-40B4-BE49-F238E27FC236}">
              <a16:creationId xmlns:a16="http://schemas.microsoft.com/office/drawing/2014/main" id="{A4D57CEA-736B-4337-8D41-9102BF830A2D}"/>
            </a:ext>
          </a:extLst>
        </xdr:cNvPr>
        <xdr:cNvSpPr>
          <a:spLocks noChangeShapeType="1"/>
        </xdr:cNvSpPr>
      </xdr:nvSpPr>
      <xdr:spPr bwMode="auto">
        <a:xfrm>
          <a:off x="695325" y="60693300"/>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241</xdr:row>
      <xdr:rowOff>9525</xdr:rowOff>
    </xdr:from>
    <xdr:to>
      <xdr:col>3</xdr:col>
      <xdr:colOff>0</xdr:colOff>
      <xdr:row>243</xdr:row>
      <xdr:rowOff>0</xdr:rowOff>
    </xdr:to>
    <xdr:sp macro="" textlink="">
      <xdr:nvSpPr>
        <xdr:cNvPr id="21" name="Line 1">
          <a:extLst>
            <a:ext uri="{FF2B5EF4-FFF2-40B4-BE49-F238E27FC236}">
              <a16:creationId xmlns:a16="http://schemas.microsoft.com/office/drawing/2014/main" id="{BE8FCC88-8119-4470-8130-357D1F6C8D9F}"/>
            </a:ext>
          </a:extLst>
        </xdr:cNvPr>
        <xdr:cNvSpPr>
          <a:spLocks noChangeShapeType="1"/>
        </xdr:cNvSpPr>
      </xdr:nvSpPr>
      <xdr:spPr bwMode="auto">
        <a:xfrm>
          <a:off x="695325" y="58092975"/>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277</xdr:row>
      <xdr:rowOff>9525</xdr:rowOff>
    </xdr:from>
    <xdr:to>
      <xdr:col>3</xdr:col>
      <xdr:colOff>0</xdr:colOff>
      <xdr:row>279</xdr:row>
      <xdr:rowOff>0</xdr:rowOff>
    </xdr:to>
    <xdr:sp macro="" textlink="">
      <xdr:nvSpPr>
        <xdr:cNvPr id="22" name="Line 1">
          <a:extLst>
            <a:ext uri="{FF2B5EF4-FFF2-40B4-BE49-F238E27FC236}">
              <a16:creationId xmlns:a16="http://schemas.microsoft.com/office/drawing/2014/main" id="{27FE715C-FCEB-4CAB-8047-9FACF7BA427E}"/>
            </a:ext>
          </a:extLst>
        </xdr:cNvPr>
        <xdr:cNvSpPr>
          <a:spLocks noChangeShapeType="1"/>
        </xdr:cNvSpPr>
      </xdr:nvSpPr>
      <xdr:spPr bwMode="auto">
        <a:xfrm>
          <a:off x="695325" y="64408050"/>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267</xdr:row>
      <xdr:rowOff>9525</xdr:rowOff>
    </xdr:from>
    <xdr:to>
      <xdr:col>3</xdr:col>
      <xdr:colOff>0</xdr:colOff>
      <xdr:row>269</xdr:row>
      <xdr:rowOff>0</xdr:rowOff>
    </xdr:to>
    <xdr:sp macro="" textlink="">
      <xdr:nvSpPr>
        <xdr:cNvPr id="23" name="Line 1">
          <a:extLst>
            <a:ext uri="{FF2B5EF4-FFF2-40B4-BE49-F238E27FC236}">
              <a16:creationId xmlns:a16="http://schemas.microsoft.com/office/drawing/2014/main" id="{5C0AA45D-65D8-43A7-90FC-CB5DAFE350E5}"/>
            </a:ext>
          </a:extLst>
        </xdr:cNvPr>
        <xdr:cNvSpPr>
          <a:spLocks noChangeShapeType="1"/>
        </xdr:cNvSpPr>
      </xdr:nvSpPr>
      <xdr:spPr bwMode="auto">
        <a:xfrm>
          <a:off x="695325" y="62550675"/>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91</xdr:row>
      <xdr:rowOff>9525</xdr:rowOff>
    </xdr:from>
    <xdr:to>
      <xdr:col>3</xdr:col>
      <xdr:colOff>0</xdr:colOff>
      <xdr:row>93</xdr:row>
      <xdr:rowOff>0</xdr:rowOff>
    </xdr:to>
    <xdr:sp macro="" textlink="">
      <xdr:nvSpPr>
        <xdr:cNvPr id="24" name="Line 2">
          <a:extLst>
            <a:ext uri="{FF2B5EF4-FFF2-40B4-BE49-F238E27FC236}">
              <a16:creationId xmlns:a16="http://schemas.microsoft.com/office/drawing/2014/main" id="{455FD9B4-1AB9-4358-8561-96482E70C15C}"/>
            </a:ext>
          </a:extLst>
        </xdr:cNvPr>
        <xdr:cNvSpPr>
          <a:spLocks noChangeShapeType="1"/>
        </xdr:cNvSpPr>
      </xdr:nvSpPr>
      <xdr:spPr bwMode="auto">
        <a:xfrm>
          <a:off x="695325" y="273748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109</xdr:row>
      <xdr:rowOff>9525</xdr:rowOff>
    </xdr:from>
    <xdr:to>
      <xdr:col>3</xdr:col>
      <xdr:colOff>0</xdr:colOff>
      <xdr:row>111</xdr:row>
      <xdr:rowOff>0</xdr:rowOff>
    </xdr:to>
    <xdr:sp macro="" textlink="">
      <xdr:nvSpPr>
        <xdr:cNvPr id="25" name="Line 1">
          <a:extLst>
            <a:ext uri="{FF2B5EF4-FFF2-40B4-BE49-F238E27FC236}">
              <a16:creationId xmlns:a16="http://schemas.microsoft.com/office/drawing/2014/main" id="{A90C9C16-9C30-4519-854F-CFCC6D0A3931}"/>
            </a:ext>
          </a:extLst>
        </xdr:cNvPr>
        <xdr:cNvSpPr>
          <a:spLocks noChangeShapeType="1"/>
        </xdr:cNvSpPr>
      </xdr:nvSpPr>
      <xdr:spPr bwMode="auto">
        <a:xfrm>
          <a:off x="695325" y="3116580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141</xdr:row>
      <xdr:rowOff>9525</xdr:rowOff>
    </xdr:from>
    <xdr:to>
      <xdr:col>3</xdr:col>
      <xdr:colOff>0</xdr:colOff>
      <xdr:row>143</xdr:row>
      <xdr:rowOff>0</xdr:rowOff>
    </xdr:to>
    <xdr:sp macro="" textlink="">
      <xdr:nvSpPr>
        <xdr:cNvPr id="26" name="Line 1">
          <a:extLst>
            <a:ext uri="{FF2B5EF4-FFF2-40B4-BE49-F238E27FC236}">
              <a16:creationId xmlns:a16="http://schemas.microsoft.com/office/drawing/2014/main" id="{905E3CCC-03D0-45DD-B52C-C65AC0648A80}"/>
            </a:ext>
          </a:extLst>
        </xdr:cNvPr>
        <xdr:cNvSpPr>
          <a:spLocks noChangeShapeType="1"/>
        </xdr:cNvSpPr>
      </xdr:nvSpPr>
      <xdr:spPr bwMode="auto">
        <a:xfrm>
          <a:off x="695325" y="376237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100</xdr:row>
      <xdr:rowOff>9525</xdr:rowOff>
    </xdr:from>
    <xdr:to>
      <xdr:col>3</xdr:col>
      <xdr:colOff>0</xdr:colOff>
      <xdr:row>102</xdr:row>
      <xdr:rowOff>0</xdr:rowOff>
    </xdr:to>
    <xdr:sp macro="" textlink="">
      <xdr:nvSpPr>
        <xdr:cNvPr id="27" name="Line 2">
          <a:extLst>
            <a:ext uri="{FF2B5EF4-FFF2-40B4-BE49-F238E27FC236}">
              <a16:creationId xmlns:a16="http://schemas.microsoft.com/office/drawing/2014/main" id="{40609D61-68F1-4135-9558-5807484A2C96}"/>
            </a:ext>
          </a:extLst>
        </xdr:cNvPr>
        <xdr:cNvSpPr>
          <a:spLocks noChangeShapeType="1"/>
        </xdr:cNvSpPr>
      </xdr:nvSpPr>
      <xdr:spPr bwMode="auto">
        <a:xfrm>
          <a:off x="695325" y="292798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122</xdr:row>
      <xdr:rowOff>9525</xdr:rowOff>
    </xdr:from>
    <xdr:to>
      <xdr:col>3</xdr:col>
      <xdr:colOff>0</xdr:colOff>
      <xdr:row>124</xdr:row>
      <xdr:rowOff>0</xdr:rowOff>
    </xdr:to>
    <xdr:sp macro="" textlink="">
      <xdr:nvSpPr>
        <xdr:cNvPr id="28" name="Line 1">
          <a:extLst>
            <a:ext uri="{FF2B5EF4-FFF2-40B4-BE49-F238E27FC236}">
              <a16:creationId xmlns:a16="http://schemas.microsoft.com/office/drawing/2014/main" id="{80268AFA-F066-4196-8AB0-6B41E89572DF}"/>
            </a:ext>
          </a:extLst>
        </xdr:cNvPr>
        <xdr:cNvSpPr>
          <a:spLocks noChangeShapeType="1"/>
        </xdr:cNvSpPr>
      </xdr:nvSpPr>
      <xdr:spPr bwMode="auto">
        <a:xfrm>
          <a:off x="695325" y="3307080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132</xdr:row>
      <xdr:rowOff>9525</xdr:rowOff>
    </xdr:from>
    <xdr:to>
      <xdr:col>3</xdr:col>
      <xdr:colOff>0</xdr:colOff>
      <xdr:row>134</xdr:row>
      <xdr:rowOff>0</xdr:rowOff>
    </xdr:to>
    <xdr:sp macro="" textlink="">
      <xdr:nvSpPr>
        <xdr:cNvPr id="29" name="Line 1">
          <a:extLst>
            <a:ext uri="{FF2B5EF4-FFF2-40B4-BE49-F238E27FC236}">
              <a16:creationId xmlns:a16="http://schemas.microsoft.com/office/drawing/2014/main" id="{C285416B-13FA-4679-8644-81BC6675889F}"/>
            </a:ext>
          </a:extLst>
        </xdr:cNvPr>
        <xdr:cNvSpPr>
          <a:spLocks noChangeShapeType="1"/>
        </xdr:cNvSpPr>
      </xdr:nvSpPr>
      <xdr:spPr bwMode="auto">
        <a:xfrm>
          <a:off x="695325" y="35718750"/>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232</xdr:row>
      <xdr:rowOff>9525</xdr:rowOff>
    </xdr:from>
    <xdr:to>
      <xdr:col>3</xdr:col>
      <xdr:colOff>0</xdr:colOff>
      <xdr:row>234</xdr:row>
      <xdr:rowOff>0</xdr:rowOff>
    </xdr:to>
    <xdr:sp macro="" textlink="">
      <xdr:nvSpPr>
        <xdr:cNvPr id="30" name="Line 1">
          <a:extLst>
            <a:ext uri="{FF2B5EF4-FFF2-40B4-BE49-F238E27FC236}">
              <a16:creationId xmlns:a16="http://schemas.microsoft.com/office/drawing/2014/main" id="{654607A2-26C5-4E5E-849E-C137C453FCEC}"/>
            </a:ext>
          </a:extLst>
        </xdr:cNvPr>
        <xdr:cNvSpPr>
          <a:spLocks noChangeShapeType="1"/>
        </xdr:cNvSpPr>
      </xdr:nvSpPr>
      <xdr:spPr bwMode="auto">
        <a:xfrm>
          <a:off x="695325" y="56235600"/>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335</xdr:row>
      <xdr:rowOff>9525</xdr:rowOff>
    </xdr:from>
    <xdr:to>
      <xdr:col>3</xdr:col>
      <xdr:colOff>0</xdr:colOff>
      <xdr:row>337</xdr:row>
      <xdr:rowOff>0</xdr:rowOff>
    </xdr:to>
    <xdr:sp macro="" textlink="">
      <xdr:nvSpPr>
        <xdr:cNvPr id="31" name="Line 2">
          <a:extLst>
            <a:ext uri="{FF2B5EF4-FFF2-40B4-BE49-F238E27FC236}">
              <a16:creationId xmlns:a16="http://schemas.microsoft.com/office/drawing/2014/main" id="{246608B4-B8D9-4488-8CC5-4E462A827A62}"/>
            </a:ext>
          </a:extLst>
        </xdr:cNvPr>
        <xdr:cNvSpPr>
          <a:spLocks noChangeShapeType="1"/>
        </xdr:cNvSpPr>
      </xdr:nvSpPr>
      <xdr:spPr bwMode="auto">
        <a:xfrm>
          <a:off x="695325" y="74628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288</xdr:row>
      <xdr:rowOff>9525</xdr:rowOff>
    </xdr:from>
    <xdr:to>
      <xdr:col>3</xdr:col>
      <xdr:colOff>0</xdr:colOff>
      <xdr:row>290</xdr:row>
      <xdr:rowOff>0</xdr:rowOff>
    </xdr:to>
    <xdr:sp macro="" textlink="">
      <xdr:nvSpPr>
        <xdr:cNvPr id="32" name="Line 1">
          <a:extLst>
            <a:ext uri="{FF2B5EF4-FFF2-40B4-BE49-F238E27FC236}">
              <a16:creationId xmlns:a16="http://schemas.microsoft.com/office/drawing/2014/main" id="{DE9BAECE-6D2B-4DCC-AEB4-0766CAD9E5DE}"/>
            </a:ext>
          </a:extLst>
        </xdr:cNvPr>
        <xdr:cNvSpPr>
          <a:spLocks noChangeShapeType="1"/>
        </xdr:cNvSpPr>
      </xdr:nvSpPr>
      <xdr:spPr bwMode="auto">
        <a:xfrm>
          <a:off x="695325" y="66627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298</xdr:row>
      <xdr:rowOff>9525</xdr:rowOff>
    </xdr:from>
    <xdr:to>
      <xdr:col>3</xdr:col>
      <xdr:colOff>0</xdr:colOff>
      <xdr:row>300</xdr:row>
      <xdr:rowOff>0</xdr:rowOff>
    </xdr:to>
    <xdr:sp macro="" textlink="">
      <xdr:nvSpPr>
        <xdr:cNvPr id="33" name="Line 1">
          <a:extLst>
            <a:ext uri="{FF2B5EF4-FFF2-40B4-BE49-F238E27FC236}">
              <a16:creationId xmlns:a16="http://schemas.microsoft.com/office/drawing/2014/main" id="{0993A0DF-9D26-4FE7-8DFF-0D3F2822E686}"/>
            </a:ext>
          </a:extLst>
        </xdr:cNvPr>
        <xdr:cNvSpPr>
          <a:spLocks noChangeShapeType="1"/>
        </xdr:cNvSpPr>
      </xdr:nvSpPr>
      <xdr:spPr bwMode="auto">
        <a:xfrm>
          <a:off x="695325" y="68913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308</xdr:row>
      <xdr:rowOff>9525</xdr:rowOff>
    </xdr:from>
    <xdr:to>
      <xdr:col>3</xdr:col>
      <xdr:colOff>0</xdr:colOff>
      <xdr:row>310</xdr:row>
      <xdr:rowOff>0</xdr:rowOff>
    </xdr:to>
    <xdr:sp macro="" textlink="">
      <xdr:nvSpPr>
        <xdr:cNvPr id="34" name="Line 1">
          <a:extLst>
            <a:ext uri="{FF2B5EF4-FFF2-40B4-BE49-F238E27FC236}">
              <a16:creationId xmlns:a16="http://schemas.microsoft.com/office/drawing/2014/main" id="{205BEF79-7B40-4593-98A3-AE721132BD51}"/>
            </a:ext>
          </a:extLst>
        </xdr:cNvPr>
        <xdr:cNvSpPr>
          <a:spLocks noChangeShapeType="1"/>
        </xdr:cNvSpPr>
      </xdr:nvSpPr>
      <xdr:spPr bwMode="auto">
        <a:xfrm>
          <a:off x="695325" y="70818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356</xdr:row>
      <xdr:rowOff>9525</xdr:rowOff>
    </xdr:from>
    <xdr:to>
      <xdr:col>3</xdr:col>
      <xdr:colOff>0</xdr:colOff>
      <xdr:row>358</xdr:row>
      <xdr:rowOff>0</xdr:rowOff>
    </xdr:to>
    <xdr:sp macro="" textlink="">
      <xdr:nvSpPr>
        <xdr:cNvPr id="35" name="Line 1">
          <a:extLst>
            <a:ext uri="{FF2B5EF4-FFF2-40B4-BE49-F238E27FC236}">
              <a16:creationId xmlns:a16="http://schemas.microsoft.com/office/drawing/2014/main" id="{51A499AC-C5EC-4280-80B0-07EF734055C5}"/>
            </a:ext>
          </a:extLst>
        </xdr:cNvPr>
        <xdr:cNvSpPr>
          <a:spLocks noChangeShapeType="1"/>
        </xdr:cNvSpPr>
      </xdr:nvSpPr>
      <xdr:spPr bwMode="auto">
        <a:xfrm>
          <a:off x="695325" y="795623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403</xdr:row>
      <xdr:rowOff>9525</xdr:rowOff>
    </xdr:from>
    <xdr:to>
      <xdr:col>3</xdr:col>
      <xdr:colOff>0</xdr:colOff>
      <xdr:row>405</xdr:row>
      <xdr:rowOff>0</xdr:rowOff>
    </xdr:to>
    <xdr:sp macro="" textlink="">
      <xdr:nvSpPr>
        <xdr:cNvPr id="36" name="Line 1">
          <a:extLst>
            <a:ext uri="{FF2B5EF4-FFF2-40B4-BE49-F238E27FC236}">
              <a16:creationId xmlns:a16="http://schemas.microsoft.com/office/drawing/2014/main" id="{C13308E0-7694-439E-B535-F99B10C05773}"/>
            </a:ext>
          </a:extLst>
        </xdr:cNvPr>
        <xdr:cNvSpPr>
          <a:spLocks noChangeShapeType="1"/>
        </xdr:cNvSpPr>
      </xdr:nvSpPr>
      <xdr:spPr bwMode="auto">
        <a:xfrm>
          <a:off x="695325" y="875061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318</xdr:row>
      <xdr:rowOff>9525</xdr:rowOff>
    </xdr:from>
    <xdr:to>
      <xdr:col>3</xdr:col>
      <xdr:colOff>0</xdr:colOff>
      <xdr:row>320</xdr:row>
      <xdr:rowOff>0</xdr:rowOff>
    </xdr:to>
    <xdr:sp macro="" textlink="">
      <xdr:nvSpPr>
        <xdr:cNvPr id="37" name="Line 1">
          <a:extLst>
            <a:ext uri="{FF2B5EF4-FFF2-40B4-BE49-F238E27FC236}">
              <a16:creationId xmlns:a16="http://schemas.microsoft.com/office/drawing/2014/main" id="{16C20DD3-1860-4CF7-B576-DE255EA9CD21}"/>
            </a:ext>
          </a:extLst>
        </xdr:cNvPr>
        <xdr:cNvSpPr>
          <a:spLocks noChangeShapeType="1"/>
        </xdr:cNvSpPr>
      </xdr:nvSpPr>
      <xdr:spPr bwMode="auto">
        <a:xfrm>
          <a:off x="695325" y="72723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346</xdr:row>
      <xdr:rowOff>9525</xdr:rowOff>
    </xdr:from>
    <xdr:to>
      <xdr:col>3</xdr:col>
      <xdr:colOff>0</xdr:colOff>
      <xdr:row>348</xdr:row>
      <xdr:rowOff>0</xdr:rowOff>
    </xdr:to>
    <xdr:sp macro="" textlink="">
      <xdr:nvSpPr>
        <xdr:cNvPr id="38" name="Line 2">
          <a:extLst>
            <a:ext uri="{FF2B5EF4-FFF2-40B4-BE49-F238E27FC236}">
              <a16:creationId xmlns:a16="http://schemas.microsoft.com/office/drawing/2014/main" id="{D4E28F09-B1CB-45CA-90CA-20D2763D3E6E}"/>
            </a:ext>
          </a:extLst>
        </xdr:cNvPr>
        <xdr:cNvSpPr>
          <a:spLocks noChangeShapeType="1"/>
        </xdr:cNvSpPr>
      </xdr:nvSpPr>
      <xdr:spPr bwMode="auto">
        <a:xfrm>
          <a:off x="695325" y="77295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376</xdr:row>
      <xdr:rowOff>9525</xdr:rowOff>
    </xdr:from>
    <xdr:to>
      <xdr:col>3</xdr:col>
      <xdr:colOff>0</xdr:colOff>
      <xdr:row>378</xdr:row>
      <xdr:rowOff>0</xdr:rowOff>
    </xdr:to>
    <xdr:sp macro="" textlink="">
      <xdr:nvSpPr>
        <xdr:cNvPr id="39" name="Line 1">
          <a:extLst>
            <a:ext uri="{FF2B5EF4-FFF2-40B4-BE49-F238E27FC236}">
              <a16:creationId xmlns:a16="http://schemas.microsoft.com/office/drawing/2014/main" id="{31756A98-4F96-4161-BBAF-708BD27D6F05}"/>
            </a:ext>
          </a:extLst>
        </xdr:cNvPr>
        <xdr:cNvSpPr>
          <a:spLocks noChangeShapeType="1"/>
        </xdr:cNvSpPr>
      </xdr:nvSpPr>
      <xdr:spPr bwMode="auto">
        <a:xfrm>
          <a:off x="695325" y="837152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386</xdr:row>
      <xdr:rowOff>9525</xdr:rowOff>
    </xdr:from>
    <xdr:to>
      <xdr:col>3</xdr:col>
      <xdr:colOff>0</xdr:colOff>
      <xdr:row>388</xdr:row>
      <xdr:rowOff>0</xdr:rowOff>
    </xdr:to>
    <xdr:sp macro="" textlink="">
      <xdr:nvSpPr>
        <xdr:cNvPr id="40" name="Line 1">
          <a:extLst>
            <a:ext uri="{FF2B5EF4-FFF2-40B4-BE49-F238E27FC236}">
              <a16:creationId xmlns:a16="http://schemas.microsoft.com/office/drawing/2014/main" id="{A6305569-F9D2-40BE-AE8A-D25EED57B848}"/>
            </a:ext>
          </a:extLst>
        </xdr:cNvPr>
        <xdr:cNvSpPr>
          <a:spLocks noChangeShapeType="1"/>
        </xdr:cNvSpPr>
      </xdr:nvSpPr>
      <xdr:spPr bwMode="auto">
        <a:xfrm>
          <a:off x="695325" y="856011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335</xdr:row>
      <xdr:rowOff>9525</xdr:rowOff>
    </xdr:from>
    <xdr:to>
      <xdr:col>3</xdr:col>
      <xdr:colOff>0</xdr:colOff>
      <xdr:row>337</xdr:row>
      <xdr:rowOff>0</xdr:rowOff>
    </xdr:to>
    <xdr:sp macro="" textlink="">
      <xdr:nvSpPr>
        <xdr:cNvPr id="41" name="Line 2">
          <a:extLst>
            <a:ext uri="{FF2B5EF4-FFF2-40B4-BE49-F238E27FC236}">
              <a16:creationId xmlns:a16="http://schemas.microsoft.com/office/drawing/2014/main" id="{3A84A776-6A39-40E2-90BE-319D4400443D}"/>
            </a:ext>
          </a:extLst>
        </xdr:cNvPr>
        <xdr:cNvSpPr>
          <a:spLocks noChangeShapeType="1"/>
        </xdr:cNvSpPr>
      </xdr:nvSpPr>
      <xdr:spPr bwMode="auto">
        <a:xfrm>
          <a:off x="695325" y="74628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356</xdr:row>
      <xdr:rowOff>9525</xdr:rowOff>
    </xdr:from>
    <xdr:to>
      <xdr:col>3</xdr:col>
      <xdr:colOff>0</xdr:colOff>
      <xdr:row>358</xdr:row>
      <xdr:rowOff>0</xdr:rowOff>
    </xdr:to>
    <xdr:sp macro="" textlink="">
      <xdr:nvSpPr>
        <xdr:cNvPr id="42" name="Line 1">
          <a:extLst>
            <a:ext uri="{FF2B5EF4-FFF2-40B4-BE49-F238E27FC236}">
              <a16:creationId xmlns:a16="http://schemas.microsoft.com/office/drawing/2014/main" id="{23C26B41-8411-4C37-B8F1-9F908BE6EA6F}"/>
            </a:ext>
          </a:extLst>
        </xdr:cNvPr>
        <xdr:cNvSpPr>
          <a:spLocks noChangeShapeType="1"/>
        </xdr:cNvSpPr>
      </xdr:nvSpPr>
      <xdr:spPr bwMode="auto">
        <a:xfrm>
          <a:off x="695325" y="795623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403</xdr:row>
      <xdr:rowOff>9525</xdr:rowOff>
    </xdr:from>
    <xdr:to>
      <xdr:col>3</xdr:col>
      <xdr:colOff>0</xdr:colOff>
      <xdr:row>405</xdr:row>
      <xdr:rowOff>0</xdr:rowOff>
    </xdr:to>
    <xdr:sp macro="" textlink="">
      <xdr:nvSpPr>
        <xdr:cNvPr id="43" name="Line 1">
          <a:extLst>
            <a:ext uri="{FF2B5EF4-FFF2-40B4-BE49-F238E27FC236}">
              <a16:creationId xmlns:a16="http://schemas.microsoft.com/office/drawing/2014/main" id="{19ED9C2F-EDD4-452D-9A20-CC7426EEB9F0}"/>
            </a:ext>
          </a:extLst>
        </xdr:cNvPr>
        <xdr:cNvSpPr>
          <a:spLocks noChangeShapeType="1"/>
        </xdr:cNvSpPr>
      </xdr:nvSpPr>
      <xdr:spPr bwMode="auto">
        <a:xfrm>
          <a:off x="695325" y="875061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346</xdr:row>
      <xdr:rowOff>9525</xdr:rowOff>
    </xdr:from>
    <xdr:to>
      <xdr:col>3</xdr:col>
      <xdr:colOff>0</xdr:colOff>
      <xdr:row>348</xdr:row>
      <xdr:rowOff>0</xdr:rowOff>
    </xdr:to>
    <xdr:sp macro="" textlink="">
      <xdr:nvSpPr>
        <xdr:cNvPr id="44" name="Line 2">
          <a:extLst>
            <a:ext uri="{FF2B5EF4-FFF2-40B4-BE49-F238E27FC236}">
              <a16:creationId xmlns:a16="http://schemas.microsoft.com/office/drawing/2014/main" id="{F9DD4528-A7EA-46F1-86AF-447541787A21}"/>
            </a:ext>
          </a:extLst>
        </xdr:cNvPr>
        <xdr:cNvSpPr>
          <a:spLocks noChangeShapeType="1"/>
        </xdr:cNvSpPr>
      </xdr:nvSpPr>
      <xdr:spPr bwMode="auto">
        <a:xfrm>
          <a:off x="695325" y="77295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376</xdr:row>
      <xdr:rowOff>9525</xdr:rowOff>
    </xdr:from>
    <xdr:to>
      <xdr:col>3</xdr:col>
      <xdr:colOff>0</xdr:colOff>
      <xdr:row>378</xdr:row>
      <xdr:rowOff>0</xdr:rowOff>
    </xdr:to>
    <xdr:sp macro="" textlink="">
      <xdr:nvSpPr>
        <xdr:cNvPr id="45" name="Line 1">
          <a:extLst>
            <a:ext uri="{FF2B5EF4-FFF2-40B4-BE49-F238E27FC236}">
              <a16:creationId xmlns:a16="http://schemas.microsoft.com/office/drawing/2014/main" id="{EC1EA1E9-E36A-41E5-BE7B-D929E8FB1D69}"/>
            </a:ext>
          </a:extLst>
        </xdr:cNvPr>
        <xdr:cNvSpPr>
          <a:spLocks noChangeShapeType="1"/>
        </xdr:cNvSpPr>
      </xdr:nvSpPr>
      <xdr:spPr bwMode="auto">
        <a:xfrm>
          <a:off x="695325" y="837152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386</xdr:row>
      <xdr:rowOff>9525</xdr:rowOff>
    </xdr:from>
    <xdr:to>
      <xdr:col>3</xdr:col>
      <xdr:colOff>0</xdr:colOff>
      <xdr:row>388</xdr:row>
      <xdr:rowOff>0</xdr:rowOff>
    </xdr:to>
    <xdr:sp macro="" textlink="">
      <xdr:nvSpPr>
        <xdr:cNvPr id="46" name="Line 1">
          <a:extLst>
            <a:ext uri="{FF2B5EF4-FFF2-40B4-BE49-F238E27FC236}">
              <a16:creationId xmlns:a16="http://schemas.microsoft.com/office/drawing/2014/main" id="{490620CB-88B9-45C9-9329-8420285CF120}"/>
            </a:ext>
          </a:extLst>
        </xdr:cNvPr>
        <xdr:cNvSpPr>
          <a:spLocks noChangeShapeType="1"/>
        </xdr:cNvSpPr>
      </xdr:nvSpPr>
      <xdr:spPr bwMode="auto">
        <a:xfrm>
          <a:off x="695325" y="856011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366</xdr:row>
      <xdr:rowOff>9525</xdr:rowOff>
    </xdr:from>
    <xdr:to>
      <xdr:col>3</xdr:col>
      <xdr:colOff>0</xdr:colOff>
      <xdr:row>368</xdr:row>
      <xdr:rowOff>0</xdr:rowOff>
    </xdr:to>
    <xdr:sp macro="" textlink="">
      <xdr:nvSpPr>
        <xdr:cNvPr id="47" name="Line 1">
          <a:extLst>
            <a:ext uri="{FF2B5EF4-FFF2-40B4-BE49-F238E27FC236}">
              <a16:creationId xmlns:a16="http://schemas.microsoft.com/office/drawing/2014/main" id="{D8BCBAE0-51A5-451E-B992-BAAB86562EE3}"/>
            </a:ext>
          </a:extLst>
        </xdr:cNvPr>
        <xdr:cNvSpPr>
          <a:spLocks noChangeShapeType="1"/>
        </xdr:cNvSpPr>
      </xdr:nvSpPr>
      <xdr:spPr bwMode="auto">
        <a:xfrm>
          <a:off x="695325" y="81829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366</xdr:row>
      <xdr:rowOff>9525</xdr:rowOff>
    </xdr:from>
    <xdr:to>
      <xdr:col>3</xdr:col>
      <xdr:colOff>0</xdr:colOff>
      <xdr:row>368</xdr:row>
      <xdr:rowOff>0</xdr:rowOff>
    </xdr:to>
    <xdr:sp macro="" textlink="">
      <xdr:nvSpPr>
        <xdr:cNvPr id="48" name="Line 1">
          <a:extLst>
            <a:ext uri="{FF2B5EF4-FFF2-40B4-BE49-F238E27FC236}">
              <a16:creationId xmlns:a16="http://schemas.microsoft.com/office/drawing/2014/main" id="{DDB9EA22-6267-43FC-B611-D92B390D8497}"/>
            </a:ext>
          </a:extLst>
        </xdr:cNvPr>
        <xdr:cNvSpPr>
          <a:spLocks noChangeShapeType="1"/>
        </xdr:cNvSpPr>
      </xdr:nvSpPr>
      <xdr:spPr bwMode="auto">
        <a:xfrm>
          <a:off x="695325" y="81829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454</xdr:row>
      <xdr:rowOff>9525</xdr:rowOff>
    </xdr:from>
    <xdr:to>
      <xdr:col>3</xdr:col>
      <xdr:colOff>0</xdr:colOff>
      <xdr:row>456</xdr:row>
      <xdr:rowOff>0</xdr:rowOff>
    </xdr:to>
    <xdr:sp macro="" textlink="">
      <xdr:nvSpPr>
        <xdr:cNvPr id="49" name="Line 2">
          <a:extLst>
            <a:ext uri="{FF2B5EF4-FFF2-40B4-BE49-F238E27FC236}">
              <a16:creationId xmlns:a16="http://schemas.microsoft.com/office/drawing/2014/main" id="{9778A6AE-3EFD-46C1-A06B-967585B747CE}"/>
            </a:ext>
          </a:extLst>
        </xdr:cNvPr>
        <xdr:cNvSpPr>
          <a:spLocks noChangeShapeType="1"/>
        </xdr:cNvSpPr>
      </xdr:nvSpPr>
      <xdr:spPr bwMode="auto">
        <a:xfrm>
          <a:off x="695325" y="981360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414</xdr:row>
      <xdr:rowOff>9525</xdr:rowOff>
    </xdr:from>
    <xdr:to>
      <xdr:col>3</xdr:col>
      <xdr:colOff>0</xdr:colOff>
      <xdr:row>416</xdr:row>
      <xdr:rowOff>0</xdr:rowOff>
    </xdr:to>
    <xdr:sp macro="" textlink="">
      <xdr:nvSpPr>
        <xdr:cNvPr id="50" name="Line 1">
          <a:extLst>
            <a:ext uri="{FF2B5EF4-FFF2-40B4-BE49-F238E27FC236}">
              <a16:creationId xmlns:a16="http://schemas.microsoft.com/office/drawing/2014/main" id="{C4608A04-B03E-4EB4-8486-FAA6885A6AF8}"/>
            </a:ext>
          </a:extLst>
        </xdr:cNvPr>
        <xdr:cNvSpPr>
          <a:spLocks noChangeShapeType="1"/>
        </xdr:cNvSpPr>
      </xdr:nvSpPr>
      <xdr:spPr bwMode="auto">
        <a:xfrm>
          <a:off x="695325" y="897540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424</xdr:row>
      <xdr:rowOff>9525</xdr:rowOff>
    </xdr:from>
    <xdr:to>
      <xdr:col>3</xdr:col>
      <xdr:colOff>0</xdr:colOff>
      <xdr:row>426</xdr:row>
      <xdr:rowOff>0</xdr:rowOff>
    </xdr:to>
    <xdr:sp macro="" textlink="">
      <xdr:nvSpPr>
        <xdr:cNvPr id="51" name="Line 1">
          <a:extLst>
            <a:ext uri="{FF2B5EF4-FFF2-40B4-BE49-F238E27FC236}">
              <a16:creationId xmlns:a16="http://schemas.microsoft.com/office/drawing/2014/main" id="{77EE2A0F-D6C4-47ED-AAB1-4BB4EC1C494E}"/>
            </a:ext>
          </a:extLst>
        </xdr:cNvPr>
        <xdr:cNvSpPr>
          <a:spLocks noChangeShapeType="1"/>
        </xdr:cNvSpPr>
      </xdr:nvSpPr>
      <xdr:spPr bwMode="auto">
        <a:xfrm>
          <a:off x="695325" y="916590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434</xdr:row>
      <xdr:rowOff>9525</xdr:rowOff>
    </xdr:from>
    <xdr:to>
      <xdr:col>3</xdr:col>
      <xdr:colOff>0</xdr:colOff>
      <xdr:row>436</xdr:row>
      <xdr:rowOff>0</xdr:rowOff>
    </xdr:to>
    <xdr:sp macro="" textlink="">
      <xdr:nvSpPr>
        <xdr:cNvPr id="52" name="Line 1">
          <a:extLst>
            <a:ext uri="{FF2B5EF4-FFF2-40B4-BE49-F238E27FC236}">
              <a16:creationId xmlns:a16="http://schemas.microsoft.com/office/drawing/2014/main" id="{75DF29D0-03C2-4FCF-AC58-BC123FBE5959}"/>
            </a:ext>
          </a:extLst>
        </xdr:cNvPr>
        <xdr:cNvSpPr>
          <a:spLocks noChangeShapeType="1"/>
        </xdr:cNvSpPr>
      </xdr:nvSpPr>
      <xdr:spPr bwMode="auto">
        <a:xfrm>
          <a:off x="695325" y="939450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480</xdr:row>
      <xdr:rowOff>9525</xdr:rowOff>
    </xdr:from>
    <xdr:to>
      <xdr:col>3</xdr:col>
      <xdr:colOff>0</xdr:colOff>
      <xdr:row>482</xdr:row>
      <xdr:rowOff>0</xdr:rowOff>
    </xdr:to>
    <xdr:sp macro="" textlink="">
      <xdr:nvSpPr>
        <xdr:cNvPr id="53" name="Line 1">
          <a:extLst>
            <a:ext uri="{FF2B5EF4-FFF2-40B4-BE49-F238E27FC236}">
              <a16:creationId xmlns:a16="http://schemas.microsoft.com/office/drawing/2014/main" id="{80EAB2B1-7BA7-4CFF-BF82-0E91B4540C7B}"/>
            </a:ext>
          </a:extLst>
        </xdr:cNvPr>
        <xdr:cNvSpPr>
          <a:spLocks noChangeShapeType="1"/>
        </xdr:cNvSpPr>
      </xdr:nvSpPr>
      <xdr:spPr bwMode="auto">
        <a:xfrm>
          <a:off x="695325" y="1023080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444</xdr:row>
      <xdr:rowOff>9525</xdr:rowOff>
    </xdr:from>
    <xdr:to>
      <xdr:col>3</xdr:col>
      <xdr:colOff>0</xdr:colOff>
      <xdr:row>446</xdr:row>
      <xdr:rowOff>0</xdr:rowOff>
    </xdr:to>
    <xdr:sp macro="" textlink="">
      <xdr:nvSpPr>
        <xdr:cNvPr id="54" name="Line 1">
          <a:extLst>
            <a:ext uri="{FF2B5EF4-FFF2-40B4-BE49-F238E27FC236}">
              <a16:creationId xmlns:a16="http://schemas.microsoft.com/office/drawing/2014/main" id="{998D0CBB-9ECD-430D-915D-5125FE8CE099}"/>
            </a:ext>
          </a:extLst>
        </xdr:cNvPr>
        <xdr:cNvSpPr>
          <a:spLocks noChangeShapeType="1"/>
        </xdr:cNvSpPr>
      </xdr:nvSpPr>
      <xdr:spPr bwMode="auto">
        <a:xfrm>
          <a:off x="695325" y="958500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470</xdr:row>
      <xdr:rowOff>9525</xdr:rowOff>
    </xdr:from>
    <xdr:to>
      <xdr:col>3</xdr:col>
      <xdr:colOff>0</xdr:colOff>
      <xdr:row>472</xdr:row>
      <xdr:rowOff>0</xdr:rowOff>
    </xdr:to>
    <xdr:sp macro="" textlink="">
      <xdr:nvSpPr>
        <xdr:cNvPr id="55" name="Line 2">
          <a:extLst>
            <a:ext uri="{FF2B5EF4-FFF2-40B4-BE49-F238E27FC236}">
              <a16:creationId xmlns:a16="http://schemas.microsoft.com/office/drawing/2014/main" id="{4FC23268-7472-495E-9EAC-A09B68C8E874}"/>
            </a:ext>
          </a:extLst>
        </xdr:cNvPr>
        <xdr:cNvSpPr>
          <a:spLocks noChangeShapeType="1"/>
        </xdr:cNvSpPr>
      </xdr:nvSpPr>
      <xdr:spPr bwMode="auto">
        <a:xfrm>
          <a:off x="695325" y="1000410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454</xdr:row>
      <xdr:rowOff>9525</xdr:rowOff>
    </xdr:from>
    <xdr:to>
      <xdr:col>3</xdr:col>
      <xdr:colOff>0</xdr:colOff>
      <xdr:row>456</xdr:row>
      <xdr:rowOff>0</xdr:rowOff>
    </xdr:to>
    <xdr:sp macro="" textlink="">
      <xdr:nvSpPr>
        <xdr:cNvPr id="56" name="Line 2">
          <a:extLst>
            <a:ext uri="{FF2B5EF4-FFF2-40B4-BE49-F238E27FC236}">
              <a16:creationId xmlns:a16="http://schemas.microsoft.com/office/drawing/2014/main" id="{355E296E-2511-45BC-8AEB-F8CF85D31E32}"/>
            </a:ext>
          </a:extLst>
        </xdr:cNvPr>
        <xdr:cNvSpPr>
          <a:spLocks noChangeShapeType="1"/>
        </xdr:cNvSpPr>
      </xdr:nvSpPr>
      <xdr:spPr bwMode="auto">
        <a:xfrm>
          <a:off x="695325" y="981360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480</xdr:row>
      <xdr:rowOff>9525</xdr:rowOff>
    </xdr:from>
    <xdr:to>
      <xdr:col>3</xdr:col>
      <xdr:colOff>0</xdr:colOff>
      <xdr:row>482</xdr:row>
      <xdr:rowOff>0</xdr:rowOff>
    </xdr:to>
    <xdr:sp macro="" textlink="">
      <xdr:nvSpPr>
        <xdr:cNvPr id="57" name="Line 1">
          <a:extLst>
            <a:ext uri="{FF2B5EF4-FFF2-40B4-BE49-F238E27FC236}">
              <a16:creationId xmlns:a16="http://schemas.microsoft.com/office/drawing/2014/main" id="{B13CD94B-6942-4F00-A88E-DC35FF338C11}"/>
            </a:ext>
          </a:extLst>
        </xdr:cNvPr>
        <xdr:cNvSpPr>
          <a:spLocks noChangeShapeType="1"/>
        </xdr:cNvSpPr>
      </xdr:nvSpPr>
      <xdr:spPr bwMode="auto">
        <a:xfrm>
          <a:off x="695325" y="1023080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470</xdr:row>
      <xdr:rowOff>9525</xdr:rowOff>
    </xdr:from>
    <xdr:to>
      <xdr:col>3</xdr:col>
      <xdr:colOff>0</xdr:colOff>
      <xdr:row>472</xdr:row>
      <xdr:rowOff>0</xdr:rowOff>
    </xdr:to>
    <xdr:sp macro="" textlink="">
      <xdr:nvSpPr>
        <xdr:cNvPr id="58" name="Line 2">
          <a:extLst>
            <a:ext uri="{FF2B5EF4-FFF2-40B4-BE49-F238E27FC236}">
              <a16:creationId xmlns:a16="http://schemas.microsoft.com/office/drawing/2014/main" id="{9C37F6A7-79BF-4FD6-82EA-0B9036726288}"/>
            </a:ext>
          </a:extLst>
        </xdr:cNvPr>
        <xdr:cNvSpPr>
          <a:spLocks noChangeShapeType="1"/>
        </xdr:cNvSpPr>
      </xdr:nvSpPr>
      <xdr:spPr bwMode="auto">
        <a:xfrm>
          <a:off x="695325" y="1000410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489</xdr:row>
      <xdr:rowOff>9525</xdr:rowOff>
    </xdr:from>
    <xdr:to>
      <xdr:col>3</xdr:col>
      <xdr:colOff>0</xdr:colOff>
      <xdr:row>491</xdr:row>
      <xdr:rowOff>0</xdr:rowOff>
    </xdr:to>
    <xdr:sp macro="" textlink="">
      <xdr:nvSpPr>
        <xdr:cNvPr id="59" name="Line 1">
          <a:extLst>
            <a:ext uri="{FF2B5EF4-FFF2-40B4-BE49-F238E27FC236}">
              <a16:creationId xmlns:a16="http://schemas.microsoft.com/office/drawing/2014/main" id="{476347E4-0ABD-4451-9B10-92BB1D18F447}"/>
            </a:ext>
          </a:extLst>
        </xdr:cNvPr>
        <xdr:cNvSpPr>
          <a:spLocks noChangeShapeType="1"/>
        </xdr:cNvSpPr>
      </xdr:nvSpPr>
      <xdr:spPr bwMode="auto">
        <a:xfrm>
          <a:off x="695325" y="1041939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489</xdr:row>
      <xdr:rowOff>9525</xdr:rowOff>
    </xdr:from>
    <xdr:to>
      <xdr:col>3</xdr:col>
      <xdr:colOff>0</xdr:colOff>
      <xdr:row>491</xdr:row>
      <xdr:rowOff>0</xdr:rowOff>
    </xdr:to>
    <xdr:sp macro="" textlink="">
      <xdr:nvSpPr>
        <xdr:cNvPr id="60" name="Line 1">
          <a:extLst>
            <a:ext uri="{FF2B5EF4-FFF2-40B4-BE49-F238E27FC236}">
              <a16:creationId xmlns:a16="http://schemas.microsoft.com/office/drawing/2014/main" id="{BCCF3D1D-A964-47BD-AD78-4A9B9B4040D0}"/>
            </a:ext>
          </a:extLst>
        </xdr:cNvPr>
        <xdr:cNvSpPr>
          <a:spLocks noChangeShapeType="1"/>
        </xdr:cNvSpPr>
      </xdr:nvSpPr>
      <xdr:spPr bwMode="auto">
        <a:xfrm>
          <a:off x="695325" y="1041939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499</xdr:row>
      <xdr:rowOff>9525</xdr:rowOff>
    </xdr:from>
    <xdr:to>
      <xdr:col>3</xdr:col>
      <xdr:colOff>0</xdr:colOff>
      <xdr:row>501</xdr:row>
      <xdr:rowOff>0</xdr:rowOff>
    </xdr:to>
    <xdr:sp macro="" textlink="">
      <xdr:nvSpPr>
        <xdr:cNvPr id="61" name="Line 1">
          <a:extLst>
            <a:ext uri="{FF2B5EF4-FFF2-40B4-BE49-F238E27FC236}">
              <a16:creationId xmlns:a16="http://schemas.microsoft.com/office/drawing/2014/main" id="{DC2F0F3C-86B2-428C-B0C8-A9EBC5851FDD}"/>
            </a:ext>
          </a:extLst>
        </xdr:cNvPr>
        <xdr:cNvSpPr>
          <a:spLocks noChangeShapeType="1"/>
        </xdr:cNvSpPr>
      </xdr:nvSpPr>
      <xdr:spPr bwMode="auto">
        <a:xfrm>
          <a:off x="695325" y="1060989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499</xdr:row>
      <xdr:rowOff>9525</xdr:rowOff>
    </xdr:from>
    <xdr:to>
      <xdr:col>3</xdr:col>
      <xdr:colOff>0</xdr:colOff>
      <xdr:row>501</xdr:row>
      <xdr:rowOff>0</xdr:rowOff>
    </xdr:to>
    <xdr:sp macro="" textlink="">
      <xdr:nvSpPr>
        <xdr:cNvPr id="62" name="Line 1">
          <a:extLst>
            <a:ext uri="{FF2B5EF4-FFF2-40B4-BE49-F238E27FC236}">
              <a16:creationId xmlns:a16="http://schemas.microsoft.com/office/drawing/2014/main" id="{6AD8A9B7-BD83-4C94-A5F8-91D012A96249}"/>
            </a:ext>
          </a:extLst>
        </xdr:cNvPr>
        <xdr:cNvSpPr>
          <a:spLocks noChangeShapeType="1"/>
        </xdr:cNvSpPr>
      </xdr:nvSpPr>
      <xdr:spPr bwMode="auto">
        <a:xfrm>
          <a:off x="695325" y="1060989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509</xdr:row>
      <xdr:rowOff>9525</xdr:rowOff>
    </xdr:from>
    <xdr:to>
      <xdr:col>3</xdr:col>
      <xdr:colOff>0</xdr:colOff>
      <xdr:row>511</xdr:row>
      <xdr:rowOff>0</xdr:rowOff>
    </xdr:to>
    <xdr:sp macro="" textlink="">
      <xdr:nvSpPr>
        <xdr:cNvPr id="63" name="Line 1">
          <a:extLst>
            <a:ext uri="{FF2B5EF4-FFF2-40B4-BE49-F238E27FC236}">
              <a16:creationId xmlns:a16="http://schemas.microsoft.com/office/drawing/2014/main" id="{9F3FEB8E-0E32-4C0C-98D7-ED6422DD75D6}"/>
            </a:ext>
          </a:extLst>
        </xdr:cNvPr>
        <xdr:cNvSpPr>
          <a:spLocks noChangeShapeType="1"/>
        </xdr:cNvSpPr>
      </xdr:nvSpPr>
      <xdr:spPr bwMode="auto">
        <a:xfrm>
          <a:off x="695325" y="1079849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509</xdr:row>
      <xdr:rowOff>9525</xdr:rowOff>
    </xdr:from>
    <xdr:to>
      <xdr:col>3</xdr:col>
      <xdr:colOff>0</xdr:colOff>
      <xdr:row>511</xdr:row>
      <xdr:rowOff>0</xdr:rowOff>
    </xdr:to>
    <xdr:sp macro="" textlink="">
      <xdr:nvSpPr>
        <xdr:cNvPr id="64" name="Line 1">
          <a:extLst>
            <a:ext uri="{FF2B5EF4-FFF2-40B4-BE49-F238E27FC236}">
              <a16:creationId xmlns:a16="http://schemas.microsoft.com/office/drawing/2014/main" id="{94796801-16EA-4171-BC33-87E30ACB6DDF}"/>
            </a:ext>
          </a:extLst>
        </xdr:cNvPr>
        <xdr:cNvSpPr>
          <a:spLocks noChangeShapeType="1"/>
        </xdr:cNvSpPr>
      </xdr:nvSpPr>
      <xdr:spPr bwMode="auto">
        <a:xfrm>
          <a:off x="695325" y="1079849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519</xdr:row>
      <xdr:rowOff>9525</xdr:rowOff>
    </xdr:from>
    <xdr:to>
      <xdr:col>3</xdr:col>
      <xdr:colOff>0</xdr:colOff>
      <xdr:row>521</xdr:row>
      <xdr:rowOff>0</xdr:rowOff>
    </xdr:to>
    <xdr:sp macro="" textlink="">
      <xdr:nvSpPr>
        <xdr:cNvPr id="65" name="Line 1">
          <a:extLst>
            <a:ext uri="{FF2B5EF4-FFF2-40B4-BE49-F238E27FC236}">
              <a16:creationId xmlns:a16="http://schemas.microsoft.com/office/drawing/2014/main" id="{CB9214FB-CCE4-429F-94AD-99C2B1756BCB}"/>
            </a:ext>
          </a:extLst>
        </xdr:cNvPr>
        <xdr:cNvSpPr>
          <a:spLocks noChangeShapeType="1"/>
        </xdr:cNvSpPr>
      </xdr:nvSpPr>
      <xdr:spPr bwMode="auto">
        <a:xfrm>
          <a:off x="695325" y="1098137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519</xdr:row>
      <xdr:rowOff>9525</xdr:rowOff>
    </xdr:from>
    <xdr:to>
      <xdr:col>3</xdr:col>
      <xdr:colOff>0</xdr:colOff>
      <xdr:row>521</xdr:row>
      <xdr:rowOff>0</xdr:rowOff>
    </xdr:to>
    <xdr:sp macro="" textlink="">
      <xdr:nvSpPr>
        <xdr:cNvPr id="66" name="Line 1">
          <a:extLst>
            <a:ext uri="{FF2B5EF4-FFF2-40B4-BE49-F238E27FC236}">
              <a16:creationId xmlns:a16="http://schemas.microsoft.com/office/drawing/2014/main" id="{F2CC7B8D-1B35-426C-80BE-ABF5F73300E5}"/>
            </a:ext>
          </a:extLst>
        </xdr:cNvPr>
        <xdr:cNvSpPr>
          <a:spLocks noChangeShapeType="1"/>
        </xdr:cNvSpPr>
      </xdr:nvSpPr>
      <xdr:spPr bwMode="auto">
        <a:xfrm>
          <a:off x="695325" y="1098137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529</xdr:row>
      <xdr:rowOff>9525</xdr:rowOff>
    </xdr:from>
    <xdr:to>
      <xdr:col>3</xdr:col>
      <xdr:colOff>0</xdr:colOff>
      <xdr:row>531</xdr:row>
      <xdr:rowOff>0</xdr:rowOff>
    </xdr:to>
    <xdr:sp macro="" textlink="">
      <xdr:nvSpPr>
        <xdr:cNvPr id="67" name="Line 2">
          <a:extLst>
            <a:ext uri="{FF2B5EF4-FFF2-40B4-BE49-F238E27FC236}">
              <a16:creationId xmlns:a16="http://schemas.microsoft.com/office/drawing/2014/main" id="{75A0129B-BA5B-41AA-B026-72BBBE39959D}"/>
            </a:ext>
          </a:extLst>
        </xdr:cNvPr>
        <xdr:cNvSpPr>
          <a:spLocks noChangeShapeType="1"/>
        </xdr:cNvSpPr>
      </xdr:nvSpPr>
      <xdr:spPr bwMode="auto">
        <a:xfrm>
          <a:off x="695325" y="1116806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540</xdr:row>
      <xdr:rowOff>9525</xdr:rowOff>
    </xdr:from>
    <xdr:to>
      <xdr:col>3</xdr:col>
      <xdr:colOff>0</xdr:colOff>
      <xdr:row>542</xdr:row>
      <xdr:rowOff>0</xdr:rowOff>
    </xdr:to>
    <xdr:sp macro="" textlink="">
      <xdr:nvSpPr>
        <xdr:cNvPr id="68" name="Line 2">
          <a:extLst>
            <a:ext uri="{FF2B5EF4-FFF2-40B4-BE49-F238E27FC236}">
              <a16:creationId xmlns:a16="http://schemas.microsoft.com/office/drawing/2014/main" id="{AC2EAA0A-3CB8-440E-9F39-DCC364910DC7}"/>
            </a:ext>
          </a:extLst>
        </xdr:cNvPr>
        <xdr:cNvSpPr>
          <a:spLocks noChangeShapeType="1"/>
        </xdr:cNvSpPr>
      </xdr:nvSpPr>
      <xdr:spPr bwMode="auto">
        <a:xfrm>
          <a:off x="695325" y="113509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554</xdr:row>
      <xdr:rowOff>9525</xdr:rowOff>
    </xdr:from>
    <xdr:to>
      <xdr:col>3</xdr:col>
      <xdr:colOff>0</xdr:colOff>
      <xdr:row>556</xdr:row>
      <xdr:rowOff>0</xdr:rowOff>
    </xdr:to>
    <xdr:sp macro="" textlink="">
      <xdr:nvSpPr>
        <xdr:cNvPr id="69" name="Line 1">
          <a:extLst>
            <a:ext uri="{FF2B5EF4-FFF2-40B4-BE49-F238E27FC236}">
              <a16:creationId xmlns:a16="http://schemas.microsoft.com/office/drawing/2014/main" id="{0A43F935-6C87-4C0D-AC01-65E6C7F3F5D6}"/>
            </a:ext>
          </a:extLst>
        </xdr:cNvPr>
        <xdr:cNvSpPr>
          <a:spLocks noChangeShapeType="1"/>
        </xdr:cNvSpPr>
      </xdr:nvSpPr>
      <xdr:spPr bwMode="auto">
        <a:xfrm>
          <a:off x="695325" y="1153763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567</xdr:row>
      <xdr:rowOff>9525</xdr:rowOff>
    </xdr:from>
    <xdr:to>
      <xdr:col>3</xdr:col>
      <xdr:colOff>0</xdr:colOff>
      <xdr:row>569</xdr:row>
      <xdr:rowOff>0</xdr:rowOff>
    </xdr:to>
    <xdr:sp macro="" textlink="">
      <xdr:nvSpPr>
        <xdr:cNvPr id="70" name="Line 1">
          <a:extLst>
            <a:ext uri="{FF2B5EF4-FFF2-40B4-BE49-F238E27FC236}">
              <a16:creationId xmlns:a16="http://schemas.microsoft.com/office/drawing/2014/main" id="{61AACF91-4F80-494D-8674-7C48FDA44EEE}"/>
            </a:ext>
          </a:extLst>
        </xdr:cNvPr>
        <xdr:cNvSpPr>
          <a:spLocks noChangeShapeType="1"/>
        </xdr:cNvSpPr>
      </xdr:nvSpPr>
      <xdr:spPr bwMode="auto">
        <a:xfrm>
          <a:off x="695325" y="1172051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577</xdr:row>
      <xdr:rowOff>9525</xdr:rowOff>
    </xdr:from>
    <xdr:to>
      <xdr:col>3</xdr:col>
      <xdr:colOff>0</xdr:colOff>
      <xdr:row>579</xdr:row>
      <xdr:rowOff>0</xdr:rowOff>
    </xdr:to>
    <xdr:sp macro="" textlink="">
      <xdr:nvSpPr>
        <xdr:cNvPr id="71" name="Line 1">
          <a:extLst>
            <a:ext uri="{FF2B5EF4-FFF2-40B4-BE49-F238E27FC236}">
              <a16:creationId xmlns:a16="http://schemas.microsoft.com/office/drawing/2014/main" id="{AF6371CC-774D-4ABA-BB89-99E91B8B590B}"/>
            </a:ext>
          </a:extLst>
        </xdr:cNvPr>
        <xdr:cNvSpPr>
          <a:spLocks noChangeShapeType="1"/>
        </xdr:cNvSpPr>
      </xdr:nvSpPr>
      <xdr:spPr bwMode="auto">
        <a:xfrm>
          <a:off x="695325" y="1190720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587</xdr:row>
      <xdr:rowOff>9525</xdr:rowOff>
    </xdr:from>
    <xdr:to>
      <xdr:col>3</xdr:col>
      <xdr:colOff>0</xdr:colOff>
      <xdr:row>589</xdr:row>
      <xdr:rowOff>0</xdr:rowOff>
    </xdr:to>
    <xdr:sp macro="" textlink="">
      <xdr:nvSpPr>
        <xdr:cNvPr id="72" name="Line 1">
          <a:extLst>
            <a:ext uri="{FF2B5EF4-FFF2-40B4-BE49-F238E27FC236}">
              <a16:creationId xmlns:a16="http://schemas.microsoft.com/office/drawing/2014/main" id="{B2845BFB-EE8A-4869-AEB8-8FB183E2B180}"/>
            </a:ext>
          </a:extLst>
        </xdr:cNvPr>
        <xdr:cNvSpPr>
          <a:spLocks noChangeShapeType="1"/>
        </xdr:cNvSpPr>
      </xdr:nvSpPr>
      <xdr:spPr bwMode="auto">
        <a:xfrm>
          <a:off x="695325" y="120900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597</xdr:row>
      <xdr:rowOff>9525</xdr:rowOff>
    </xdr:from>
    <xdr:to>
      <xdr:col>3</xdr:col>
      <xdr:colOff>0</xdr:colOff>
      <xdr:row>599</xdr:row>
      <xdr:rowOff>0</xdr:rowOff>
    </xdr:to>
    <xdr:sp macro="" textlink="">
      <xdr:nvSpPr>
        <xdr:cNvPr id="73" name="Line 1">
          <a:extLst>
            <a:ext uri="{FF2B5EF4-FFF2-40B4-BE49-F238E27FC236}">
              <a16:creationId xmlns:a16="http://schemas.microsoft.com/office/drawing/2014/main" id="{0D8DE31E-229B-4235-88EE-60EDAD4D3639}"/>
            </a:ext>
          </a:extLst>
        </xdr:cNvPr>
        <xdr:cNvSpPr>
          <a:spLocks noChangeShapeType="1"/>
        </xdr:cNvSpPr>
      </xdr:nvSpPr>
      <xdr:spPr bwMode="auto">
        <a:xfrm>
          <a:off x="695325" y="1227677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607</xdr:row>
      <xdr:rowOff>9525</xdr:rowOff>
    </xdr:from>
    <xdr:to>
      <xdr:col>3</xdr:col>
      <xdr:colOff>0</xdr:colOff>
      <xdr:row>609</xdr:row>
      <xdr:rowOff>0</xdr:rowOff>
    </xdr:to>
    <xdr:sp macro="" textlink="">
      <xdr:nvSpPr>
        <xdr:cNvPr id="74" name="Line 1">
          <a:extLst>
            <a:ext uri="{FF2B5EF4-FFF2-40B4-BE49-F238E27FC236}">
              <a16:creationId xmlns:a16="http://schemas.microsoft.com/office/drawing/2014/main" id="{D88C25CE-A7B4-4014-8204-559C03282B52}"/>
            </a:ext>
          </a:extLst>
        </xdr:cNvPr>
        <xdr:cNvSpPr>
          <a:spLocks noChangeShapeType="1"/>
        </xdr:cNvSpPr>
      </xdr:nvSpPr>
      <xdr:spPr bwMode="auto">
        <a:xfrm>
          <a:off x="695325" y="124587000"/>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617</xdr:row>
      <xdr:rowOff>9525</xdr:rowOff>
    </xdr:from>
    <xdr:to>
      <xdr:col>3</xdr:col>
      <xdr:colOff>0</xdr:colOff>
      <xdr:row>619</xdr:row>
      <xdr:rowOff>0</xdr:rowOff>
    </xdr:to>
    <xdr:sp macro="" textlink="">
      <xdr:nvSpPr>
        <xdr:cNvPr id="75" name="Line 1">
          <a:extLst>
            <a:ext uri="{FF2B5EF4-FFF2-40B4-BE49-F238E27FC236}">
              <a16:creationId xmlns:a16="http://schemas.microsoft.com/office/drawing/2014/main" id="{54EBF19C-5542-4A79-96A1-F582EA896428}"/>
            </a:ext>
          </a:extLst>
        </xdr:cNvPr>
        <xdr:cNvSpPr>
          <a:spLocks noChangeShapeType="1"/>
        </xdr:cNvSpPr>
      </xdr:nvSpPr>
      <xdr:spPr bwMode="auto">
        <a:xfrm>
          <a:off x="695325" y="1264253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627</xdr:row>
      <xdr:rowOff>9525</xdr:rowOff>
    </xdr:from>
    <xdr:to>
      <xdr:col>3</xdr:col>
      <xdr:colOff>0</xdr:colOff>
      <xdr:row>629</xdr:row>
      <xdr:rowOff>0</xdr:rowOff>
    </xdr:to>
    <xdr:sp macro="" textlink="">
      <xdr:nvSpPr>
        <xdr:cNvPr id="76" name="Line 1">
          <a:extLst>
            <a:ext uri="{FF2B5EF4-FFF2-40B4-BE49-F238E27FC236}">
              <a16:creationId xmlns:a16="http://schemas.microsoft.com/office/drawing/2014/main" id="{C47C0A1B-F893-4C30-9BB3-7C4DC4BE3E3C}"/>
            </a:ext>
          </a:extLst>
        </xdr:cNvPr>
        <xdr:cNvSpPr>
          <a:spLocks noChangeShapeType="1"/>
        </xdr:cNvSpPr>
      </xdr:nvSpPr>
      <xdr:spPr bwMode="auto">
        <a:xfrm>
          <a:off x="695325" y="128244600"/>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642</xdr:row>
      <xdr:rowOff>9525</xdr:rowOff>
    </xdr:from>
    <xdr:to>
      <xdr:col>3</xdr:col>
      <xdr:colOff>0</xdr:colOff>
      <xdr:row>644</xdr:row>
      <xdr:rowOff>0</xdr:rowOff>
    </xdr:to>
    <xdr:sp macro="" textlink="">
      <xdr:nvSpPr>
        <xdr:cNvPr id="77" name="Line 1">
          <a:extLst>
            <a:ext uri="{FF2B5EF4-FFF2-40B4-BE49-F238E27FC236}">
              <a16:creationId xmlns:a16="http://schemas.microsoft.com/office/drawing/2014/main" id="{A83D32DA-15BC-4936-88B7-C782A76086C7}"/>
            </a:ext>
          </a:extLst>
        </xdr:cNvPr>
        <xdr:cNvSpPr>
          <a:spLocks noChangeShapeType="1"/>
        </xdr:cNvSpPr>
      </xdr:nvSpPr>
      <xdr:spPr bwMode="auto">
        <a:xfrm>
          <a:off x="695325" y="1300829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652</xdr:row>
      <xdr:rowOff>9525</xdr:rowOff>
    </xdr:from>
    <xdr:to>
      <xdr:col>3</xdr:col>
      <xdr:colOff>0</xdr:colOff>
      <xdr:row>654</xdr:row>
      <xdr:rowOff>0</xdr:rowOff>
    </xdr:to>
    <xdr:sp macro="" textlink="">
      <xdr:nvSpPr>
        <xdr:cNvPr id="78" name="Line 1">
          <a:extLst>
            <a:ext uri="{FF2B5EF4-FFF2-40B4-BE49-F238E27FC236}">
              <a16:creationId xmlns:a16="http://schemas.microsoft.com/office/drawing/2014/main" id="{D0C38652-09DE-4384-AD7D-33572F32076D}"/>
            </a:ext>
          </a:extLst>
        </xdr:cNvPr>
        <xdr:cNvSpPr>
          <a:spLocks noChangeShapeType="1"/>
        </xdr:cNvSpPr>
      </xdr:nvSpPr>
      <xdr:spPr bwMode="auto">
        <a:xfrm>
          <a:off x="695325" y="1319117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662</xdr:row>
      <xdr:rowOff>9525</xdr:rowOff>
    </xdr:from>
    <xdr:to>
      <xdr:col>3</xdr:col>
      <xdr:colOff>0</xdr:colOff>
      <xdr:row>664</xdr:row>
      <xdr:rowOff>0</xdr:rowOff>
    </xdr:to>
    <xdr:sp macro="" textlink="">
      <xdr:nvSpPr>
        <xdr:cNvPr id="79" name="Line 1">
          <a:extLst>
            <a:ext uri="{FF2B5EF4-FFF2-40B4-BE49-F238E27FC236}">
              <a16:creationId xmlns:a16="http://schemas.microsoft.com/office/drawing/2014/main" id="{DEACD358-17BE-4D72-9B05-BE62FEEE8DBB}"/>
            </a:ext>
          </a:extLst>
        </xdr:cNvPr>
        <xdr:cNvSpPr>
          <a:spLocks noChangeShapeType="1"/>
        </xdr:cNvSpPr>
      </xdr:nvSpPr>
      <xdr:spPr bwMode="auto">
        <a:xfrm>
          <a:off x="695325" y="1337786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672</xdr:row>
      <xdr:rowOff>9525</xdr:rowOff>
    </xdr:from>
    <xdr:to>
      <xdr:col>3</xdr:col>
      <xdr:colOff>0</xdr:colOff>
      <xdr:row>674</xdr:row>
      <xdr:rowOff>0</xdr:rowOff>
    </xdr:to>
    <xdr:sp macro="" textlink="">
      <xdr:nvSpPr>
        <xdr:cNvPr id="80" name="Line 1">
          <a:extLst>
            <a:ext uri="{FF2B5EF4-FFF2-40B4-BE49-F238E27FC236}">
              <a16:creationId xmlns:a16="http://schemas.microsoft.com/office/drawing/2014/main" id="{41F2C999-C2C5-4CBF-B704-143241B614C5}"/>
            </a:ext>
          </a:extLst>
        </xdr:cNvPr>
        <xdr:cNvSpPr>
          <a:spLocks noChangeShapeType="1"/>
        </xdr:cNvSpPr>
      </xdr:nvSpPr>
      <xdr:spPr bwMode="auto">
        <a:xfrm>
          <a:off x="695325" y="135607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682</xdr:row>
      <xdr:rowOff>9525</xdr:rowOff>
    </xdr:from>
    <xdr:to>
      <xdr:col>3</xdr:col>
      <xdr:colOff>0</xdr:colOff>
      <xdr:row>684</xdr:row>
      <xdr:rowOff>0</xdr:rowOff>
    </xdr:to>
    <xdr:sp macro="" textlink="">
      <xdr:nvSpPr>
        <xdr:cNvPr id="81" name="Line 1">
          <a:extLst>
            <a:ext uri="{FF2B5EF4-FFF2-40B4-BE49-F238E27FC236}">
              <a16:creationId xmlns:a16="http://schemas.microsoft.com/office/drawing/2014/main" id="{843491DF-F869-4C8D-ACB3-6966535D9B35}"/>
            </a:ext>
          </a:extLst>
        </xdr:cNvPr>
        <xdr:cNvSpPr>
          <a:spLocks noChangeShapeType="1"/>
        </xdr:cNvSpPr>
      </xdr:nvSpPr>
      <xdr:spPr bwMode="auto">
        <a:xfrm>
          <a:off x="695325" y="1374743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692</xdr:row>
      <xdr:rowOff>9525</xdr:rowOff>
    </xdr:from>
    <xdr:to>
      <xdr:col>3</xdr:col>
      <xdr:colOff>0</xdr:colOff>
      <xdr:row>694</xdr:row>
      <xdr:rowOff>0</xdr:rowOff>
    </xdr:to>
    <xdr:sp macro="" textlink="">
      <xdr:nvSpPr>
        <xdr:cNvPr id="82" name="Line 1">
          <a:extLst>
            <a:ext uri="{FF2B5EF4-FFF2-40B4-BE49-F238E27FC236}">
              <a16:creationId xmlns:a16="http://schemas.microsoft.com/office/drawing/2014/main" id="{F94FDBDD-2F19-4339-B34D-29C09C43277F}"/>
            </a:ext>
          </a:extLst>
        </xdr:cNvPr>
        <xdr:cNvSpPr>
          <a:spLocks noChangeShapeType="1"/>
        </xdr:cNvSpPr>
      </xdr:nvSpPr>
      <xdr:spPr bwMode="auto">
        <a:xfrm>
          <a:off x="695325" y="1393031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702</xdr:row>
      <xdr:rowOff>9525</xdr:rowOff>
    </xdr:from>
    <xdr:to>
      <xdr:col>3</xdr:col>
      <xdr:colOff>0</xdr:colOff>
      <xdr:row>704</xdr:row>
      <xdr:rowOff>0</xdr:rowOff>
    </xdr:to>
    <xdr:sp macro="" textlink="">
      <xdr:nvSpPr>
        <xdr:cNvPr id="83" name="Line 1">
          <a:extLst>
            <a:ext uri="{FF2B5EF4-FFF2-40B4-BE49-F238E27FC236}">
              <a16:creationId xmlns:a16="http://schemas.microsoft.com/office/drawing/2014/main" id="{20A422A9-A72A-4C2A-8421-FED5202487CE}"/>
            </a:ext>
          </a:extLst>
        </xdr:cNvPr>
        <xdr:cNvSpPr>
          <a:spLocks noChangeShapeType="1"/>
        </xdr:cNvSpPr>
      </xdr:nvSpPr>
      <xdr:spPr bwMode="auto">
        <a:xfrm>
          <a:off x="695325" y="1411700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712</xdr:row>
      <xdr:rowOff>9525</xdr:rowOff>
    </xdr:from>
    <xdr:to>
      <xdr:col>3</xdr:col>
      <xdr:colOff>0</xdr:colOff>
      <xdr:row>714</xdr:row>
      <xdr:rowOff>0</xdr:rowOff>
    </xdr:to>
    <xdr:sp macro="" textlink="">
      <xdr:nvSpPr>
        <xdr:cNvPr id="84" name="Line 1">
          <a:extLst>
            <a:ext uri="{FF2B5EF4-FFF2-40B4-BE49-F238E27FC236}">
              <a16:creationId xmlns:a16="http://schemas.microsoft.com/office/drawing/2014/main" id="{913E9155-2536-470D-8D84-A7A2F8FC7776}"/>
            </a:ext>
          </a:extLst>
        </xdr:cNvPr>
        <xdr:cNvSpPr>
          <a:spLocks noChangeShapeType="1"/>
        </xdr:cNvSpPr>
      </xdr:nvSpPr>
      <xdr:spPr bwMode="auto">
        <a:xfrm>
          <a:off x="695325" y="142989300"/>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727</xdr:row>
      <xdr:rowOff>9525</xdr:rowOff>
    </xdr:from>
    <xdr:to>
      <xdr:col>3</xdr:col>
      <xdr:colOff>0</xdr:colOff>
      <xdr:row>729</xdr:row>
      <xdr:rowOff>0</xdr:rowOff>
    </xdr:to>
    <xdr:sp macro="" textlink="">
      <xdr:nvSpPr>
        <xdr:cNvPr id="85" name="Line 1">
          <a:extLst>
            <a:ext uri="{FF2B5EF4-FFF2-40B4-BE49-F238E27FC236}">
              <a16:creationId xmlns:a16="http://schemas.microsoft.com/office/drawing/2014/main" id="{16A80564-8B5B-4CA3-AFDD-E9D5D8363B27}"/>
            </a:ext>
          </a:extLst>
        </xdr:cNvPr>
        <xdr:cNvSpPr>
          <a:spLocks noChangeShapeType="1"/>
        </xdr:cNvSpPr>
      </xdr:nvSpPr>
      <xdr:spPr bwMode="auto">
        <a:xfrm>
          <a:off x="695325" y="1448276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737</xdr:row>
      <xdr:rowOff>9525</xdr:rowOff>
    </xdr:from>
    <xdr:to>
      <xdr:col>3</xdr:col>
      <xdr:colOff>0</xdr:colOff>
      <xdr:row>739</xdr:row>
      <xdr:rowOff>0</xdr:rowOff>
    </xdr:to>
    <xdr:sp macro="" textlink="">
      <xdr:nvSpPr>
        <xdr:cNvPr id="86" name="Line 1">
          <a:extLst>
            <a:ext uri="{FF2B5EF4-FFF2-40B4-BE49-F238E27FC236}">
              <a16:creationId xmlns:a16="http://schemas.microsoft.com/office/drawing/2014/main" id="{02B339B8-87DF-4A40-BDD2-87CA60EE1D63}"/>
            </a:ext>
          </a:extLst>
        </xdr:cNvPr>
        <xdr:cNvSpPr>
          <a:spLocks noChangeShapeType="1"/>
        </xdr:cNvSpPr>
      </xdr:nvSpPr>
      <xdr:spPr bwMode="auto">
        <a:xfrm>
          <a:off x="695325" y="146646900"/>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749</xdr:row>
      <xdr:rowOff>9525</xdr:rowOff>
    </xdr:from>
    <xdr:to>
      <xdr:col>3</xdr:col>
      <xdr:colOff>0</xdr:colOff>
      <xdr:row>751</xdr:row>
      <xdr:rowOff>0</xdr:rowOff>
    </xdr:to>
    <xdr:sp macro="" textlink="">
      <xdr:nvSpPr>
        <xdr:cNvPr id="87" name="Line 1">
          <a:extLst>
            <a:ext uri="{FF2B5EF4-FFF2-40B4-BE49-F238E27FC236}">
              <a16:creationId xmlns:a16="http://schemas.microsoft.com/office/drawing/2014/main" id="{4263F348-CE7B-4AF6-8FC5-AACF0957844C}"/>
            </a:ext>
          </a:extLst>
        </xdr:cNvPr>
        <xdr:cNvSpPr>
          <a:spLocks noChangeShapeType="1"/>
        </xdr:cNvSpPr>
      </xdr:nvSpPr>
      <xdr:spPr bwMode="auto">
        <a:xfrm>
          <a:off x="695325" y="1488662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760</xdr:row>
      <xdr:rowOff>9525</xdr:rowOff>
    </xdr:from>
    <xdr:to>
      <xdr:col>3</xdr:col>
      <xdr:colOff>0</xdr:colOff>
      <xdr:row>762</xdr:row>
      <xdr:rowOff>0</xdr:rowOff>
    </xdr:to>
    <xdr:sp macro="" textlink="">
      <xdr:nvSpPr>
        <xdr:cNvPr id="88" name="Line 1">
          <a:extLst>
            <a:ext uri="{FF2B5EF4-FFF2-40B4-BE49-F238E27FC236}">
              <a16:creationId xmlns:a16="http://schemas.microsoft.com/office/drawing/2014/main" id="{7CAD635C-9797-4744-983F-46F2EA83B2B3}"/>
            </a:ext>
          </a:extLst>
        </xdr:cNvPr>
        <xdr:cNvSpPr>
          <a:spLocks noChangeShapeType="1"/>
        </xdr:cNvSpPr>
      </xdr:nvSpPr>
      <xdr:spPr bwMode="auto">
        <a:xfrm>
          <a:off x="695325" y="150380700"/>
          <a:ext cx="435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769</xdr:row>
      <xdr:rowOff>9525</xdr:rowOff>
    </xdr:from>
    <xdr:to>
      <xdr:col>3</xdr:col>
      <xdr:colOff>0</xdr:colOff>
      <xdr:row>771</xdr:row>
      <xdr:rowOff>0</xdr:rowOff>
    </xdr:to>
    <xdr:sp macro="" textlink="">
      <xdr:nvSpPr>
        <xdr:cNvPr id="89" name="Line 1">
          <a:extLst>
            <a:ext uri="{FF2B5EF4-FFF2-40B4-BE49-F238E27FC236}">
              <a16:creationId xmlns:a16="http://schemas.microsoft.com/office/drawing/2014/main" id="{A26D50EF-DF10-44A4-9704-8C0BDE1D16C9}"/>
            </a:ext>
          </a:extLst>
        </xdr:cNvPr>
        <xdr:cNvSpPr>
          <a:spLocks noChangeShapeType="1"/>
        </xdr:cNvSpPr>
      </xdr:nvSpPr>
      <xdr:spPr bwMode="auto">
        <a:xfrm>
          <a:off x="695325" y="1511522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519544</xdr:colOff>
      <xdr:row>7</xdr:row>
      <xdr:rowOff>138545</xdr:rowOff>
    </xdr:from>
    <xdr:to>
      <xdr:col>10</xdr:col>
      <xdr:colOff>588818</xdr:colOff>
      <xdr:row>12</xdr:row>
      <xdr:rowOff>301625</xdr:rowOff>
    </xdr:to>
    <xdr:sp macro="" textlink="">
      <xdr:nvSpPr>
        <xdr:cNvPr id="90" name="テキスト ボックス 89">
          <a:extLst>
            <a:ext uri="{FF2B5EF4-FFF2-40B4-BE49-F238E27FC236}">
              <a16:creationId xmlns:a16="http://schemas.microsoft.com/office/drawing/2014/main" id="{2A0F7992-7402-4E71-9663-9D1EE0DB0BDD}"/>
            </a:ext>
          </a:extLst>
        </xdr:cNvPr>
        <xdr:cNvSpPr txBox="1"/>
      </xdr:nvSpPr>
      <xdr:spPr>
        <a:xfrm>
          <a:off x="678294" y="2503920"/>
          <a:ext cx="9181524" cy="198870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　</a:t>
          </a:r>
          <a:r>
            <a:rPr lang="ja-JP" altLang="ja-JP" sz="1600">
              <a:solidFill>
                <a:schemeClr val="dk1"/>
              </a:solidFill>
              <a:effectLst/>
              <a:latin typeface="+mn-lt"/>
              <a:ea typeface="+mn-ea"/>
              <a:cs typeface="+mn-cs"/>
            </a:rPr>
            <a:t>本資料は、あくまでも見積の参考資料であり、入札参加者の適正・迅速な見積に供するため参考に示した一資料に過ぎず、契約上の拘束力を何ら生じるものではない。このため、履行方法等成果物を完成するために必要な一切の手段については、受注者がその責任において定めるものとする。業務の実施に当たってはこの趣旨を十分理解し、事故発生等を招かないよう、その防止措置に留意すること。</a:t>
          </a: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B4121-A277-4C63-8C97-812A980E4ABD}">
  <dimension ref="B2:V790"/>
  <sheetViews>
    <sheetView tabSelected="1" view="pageBreakPreview" topLeftCell="A82" zoomScale="70" zoomScaleNormal="70" zoomScaleSheetLayoutView="70" workbookViewId="0">
      <selection activeCell="R7" sqref="R7"/>
    </sheetView>
  </sheetViews>
  <sheetFormatPr defaultRowHeight="13.5" x14ac:dyDescent="0.4"/>
  <cols>
    <col min="1" max="1" width="2.125" style="1" customWidth="1"/>
    <col min="2" max="2" width="6.875" style="1" customWidth="1"/>
    <col min="3" max="3" width="57.25" style="1" customWidth="1"/>
    <col min="4" max="11" width="8" style="1" customWidth="1"/>
    <col min="12" max="12" width="6.875" style="1" customWidth="1"/>
    <col min="13" max="13" width="1.75" style="1" customWidth="1"/>
    <col min="14" max="16384" width="9" style="1"/>
  </cols>
  <sheetData>
    <row r="2" spans="2:12" ht="28.5" customHeight="1" x14ac:dyDescent="0.4">
      <c r="B2" s="45"/>
      <c r="C2" s="16"/>
      <c r="D2" s="16"/>
      <c r="E2" s="16"/>
      <c r="F2" s="16"/>
      <c r="G2" s="16"/>
      <c r="H2" s="16"/>
      <c r="I2" s="16"/>
      <c r="J2" s="16"/>
      <c r="K2" s="16"/>
      <c r="L2" s="46"/>
    </row>
    <row r="3" spans="2:12" ht="28.5" customHeight="1" x14ac:dyDescent="0.4">
      <c r="B3" s="47"/>
      <c r="C3" s="71" t="s">
        <v>158</v>
      </c>
      <c r="D3" s="71"/>
      <c r="E3" s="71"/>
      <c r="F3" s="71"/>
      <c r="G3" s="71"/>
      <c r="H3" s="71"/>
      <c r="I3" s="71"/>
      <c r="J3" s="71"/>
      <c r="K3" s="71"/>
      <c r="L3" s="48"/>
    </row>
    <row r="4" spans="2:12" ht="28.5" customHeight="1" x14ac:dyDescent="0.4">
      <c r="B4" s="47"/>
      <c r="C4" s="71"/>
      <c r="D4" s="71"/>
      <c r="E4" s="71"/>
      <c r="F4" s="71"/>
      <c r="G4" s="71"/>
      <c r="H4" s="71"/>
      <c r="I4" s="71"/>
      <c r="J4" s="71"/>
      <c r="K4" s="71"/>
      <c r="L4" s="48"/>
    </row>
    <row r="5" spans="2:12" ht="28.5" customHeight="1" x14ac:dyDescent="0.4">
      <c r="B5" s="47"/>
      <c r="C5" s="71"/>
      <c r="D5" s="71"/>
      <c r="E5" s="71"/>
      <c r="F5" s="71"/>
      <c r="G5" s="71"/>
      <c r="H5" s="71"/>
      <c r="I5" s="71"/>
      <c r="J5" s="71"/>
      <c r="K5" s="71"/>
      <c r="L5" s="48"/>
    </row>
    <row r="6" spans="2:12" ht="28.5" customHeight="1" x14ac:dyDescent="0.4">
      <c r="B6" s="47"/>
      <c r="C6" s="71"/>
      <c r="D6" s="71"/>
      <c r="E6" s="71"/>
      <c r="F6" s="71"/>
      <c r="G6" s="71"/>
      <c r="H6" s="71"/>
      <c r="I6" s="71"/>
      <c r="J6" s="71"/>
      <c r="K6" s="71"/>
      <c r="L6" s="48"/>
    </row>
    <row r="7" spans="2:12" ht="28.5" customHeight="1" x14ac:dyDescent="0.4">
      <c r="B7" s="47"/>
      <c r="C7" s="33"/>
      <c r="D7" s="33"/>
      <c r="E7" s="33"/>
      <c r="F7" s="33"/>
      <c r="G7" s="33"/>
      <c r="H7" s="33"/>
      <c r="I7" s="33"/>
      <c r="J7" s="33"/>
      <c r="K7" s="33"/>
      <c r="L7" s="48"/>
    </row>
    <row r="8" spans="2:12" ht="28.5" customHeight="1" x14ac:dyDescent="0.4">
      <c r="B8" s="47"/>
      <c r="C8" s="33"/>
      <c r="D8" s="33"/>
      <c r="E8" s="33"/>
      <c r="F8" s="33"/>
      <c r="G8" s="33"/>
      <c r="H8" s="33"/>
      <c r="I8" s="33"/>
      <c r="J8" s="33"/>
      <c r="K8" s="33"/>
      <c r="L8" s="48"/>
    </row>
    <row r="9" spans="2:12" ht="28.5" customHeight="1" x14ac:dyDescent="0.4">
      <c r="B9" s="47"/>
      <c r="C9" s="33"/>
      <c r="D9" s="33"/>
      <c r="E9" s="33"/>
      <c r="F9" s="33"/>
      <c r="G9" s="33"/>
      <c r="H9" s="33"/>
      <c r="I9" s="33"/>
      <c r="J9" s="33"/>
      <c r="K9" s="33"/>
      <c r="L9" s="48"/>
    </row>
    <row r="10" spans="2:12" ht="28.5" customHeight="1" x14ac:dyDescent="0.4">
      <c r="B10" s="47"/>
      <c r="C10" s="33"/>
      <c r="D10" s="33"/>
      <c r="E10" s="33"/>
      <c r="F10" s="33"/>
      <c r="G10" s="33"/>
      <c r="H10" s="33"/>
      <c r="I10" s="33"/>
      <c r="J10" s="33"/>
      <c r="K10" s="33"/>
      <c r="L10" s="48"/>
    </row>
    <row r="11" spans="2:12" ht="28.5" customHeight="1" x14ac:dyDescent="0.4">
      <c r="B11" s="47"/>
      <c r="C11" s="33"/>
      <c r="D11" s="33"/>
      <c r="E11" s="33"/>
      <c r="F11" s="33"/>
      <c r="G11" s="33"/>
      <c r="H11" s="33"/>
      <c r="I11" s="33"/>
      <c r="J11" s="33"/>
      <c r="K11" s="33"/>
      <c r="L11" s="48"/>
    </row>
    <row r="12" spans="2:12" ht="28.5" customHeight="1" x14ac:dyDescent="0.4">
      <c r="B12" s="47"/>
      <c r="C12" s="33"/>
      <c r="D12" s="33"/>
      <c r="E12" s="33"/>
      <c r="F12" s="33"/>
      <c r="G12" s="33"/>
      <c r="H12" s="33"/>
      <c r="I12" s="33"/>
      <c r="J12" s="33"/>
      <c r="K12" s="33"/>
      <c r="L12" s="48"/>
    </row>
    <row r="13" spans="2:12" ht="28.5" customHeight="1" x14ac:dyDescent="0.4">
      <c r="B13" s="47"/>
      <c r="C13" s="33"/>
      <c r="D13" s="33"/>
      <c r="E13" s="33"/>
      <c r="F13" s="33"/>
      <c r="G13" s="33"/>
      <c r="H13" s="33"/>
      <c r="I13" s="33"/>
      <c r="J13" s="33"/>
      <c r="K13" s="33"/>
      <c r="L13" s="48"/>
    </row>
    <row r="14" spans="2:12" ht="28.5" customHeight="1" x14ac:dyDescent="0.4">
      <c r="B14" s="47"/>
      <c r="C14" s="33"/>
      <c r="D14" s="33"/>
      <c r="E14" s="33"/>
      <c r="F14" s="33"/>
      <c r="G14" s="33"/>
      <c r="H14" s="33"/>
      <c r="I14" s="33"/>
      <c r="J14" s="33"/>
      <c r="K14" s="33"/>
      <c r="L14" s="48"/>
    </row>
    <row r="15" spans="2:12" ht="54.75" customHeight="1" x14ac:dyDescent="0.4">
      <c r="B15" s="47"/>
      <c r="C15" s="60" t="s">
        <v>143</v>
      </c>
      <c r="D15" s="33"/>
      <c r="E15" s="33"/>
      <c r="F15" s="33"/>
      <c r="G15" s="33"/>
      <c r="H15" s="33"/>
      <c r="I15" s="33"/>
      <c r="J15" s="33"/>
      <c r="K15" s="33"/>
      <c r="L15" s="48"/>
    </row>
    <row r="16" spans="2:12" ht="28.5" customHeight="1" x14ac:dyDescent="0.4">
      <c r="B16" s="47"/>
      <c r="C16" s="33"/>
      <c r="D16" s="33"/>
      <c r="E16" s="33"/>
      <c r="F16" s="33"/>
      <c r="G16" s="33"/>
      <c r="H16" s="33"/>
      <c r="I16" s="33"/>
      <c r="J16" s="33"/>
      <c r="K16" s="33"/>
      <c r="L16" s="48"/>
    </row>
    <row r="17" spans="2:12" ht="28.5" customHeight="1" x14ac:dyDescent="0.4">
      <c r="B17" s="47"/>
      <c r="C17" s="33"/>
      <c r="D17" s="33"/>
      <c r="E17" s="33"/>
      <c r="F17" s="33"/>
      <c r="G17" s="33"/>
      <c r="H17" s="33"/>
      <c r="I17" s="33"/>
      <c r="J17" s="33"/>
      <c r="K17" s="33"/>
      <c r="L17" s="48"/>
    </row>
    <row r="18" spans="2:12" ht="28.5" customHeight="1" x14ac:dyDescent="0.4">
      <c r="B18" s="47"/>
      <c r="C18" s="33"/>
      <c r="D18" s="33"/>
      <c r="E18" s="33"/>
      <c r="F18" s="33"/>
      <c r="G18" s="33"/>
      <c r="H18" s="33"/>
      <c r="I18" s="33"/>
      <c r="J18" s="33"/>
      <c r="K18" s="33"/>
      <c r="L18" s="48"/>
    </row>
    <row r="19" spans="2:12" ht="28.5" customHeight="1" x14ac:dyDescent="0.4">
      <c r="B19" s="47"/>
      <c r="C19" s="72" t="s">
        <v>144</v>
      </c>
      <c r="D19" s="72"/>
      <c r="E19" s="72"/>
      <c r="F19" s="72"/>
      <c r="G19" s="72"/>
      <c r="H19" s="72"/>
      <c r="I19" s="72"/>
      <c r="J19" s="72"/>
      <c r="K19" s="72"/>
      <c r="L19" s="48"/>
    </row>
    <row r="20" spans="2:12" ht="28.5" customHeight="1" x14ac:dyDescent="0.4">
      <c r="B20" s="47"/>
      <c r="C20" s="33"/>
      <c r="D20" s="33"/>
      <c r="E20" s="33"/>
      <c r="F20" s="33"/>
      <c r="G20" s="54"/>
      <c r="H20" s="33"/>
      <c r="I20" s="33"/>
      <c r="J20" s="33"/>
      <c r="K20" s="33"/>
      <c r="L20" s="48"/>
    </row>
    <row r="21" spans="2:12" ht="28.5" customHeight="1" x14ac:dyDescent="0.4">
      <c r="B21" s="47"/>
      <c r="C21" s="33"/>
      <c r="D21" s="33"/>
      <c r="E21" s="33"/>
      <c r="F21" s="33"/>
      <c r="G21" s="33"/>
      <c r="H21" s="33"/>
      <c r="I21" s="33"/>
      <c r="J21" s="33"/>
      <c r="K21" s="33"/>
      <c r="L21" s="48"/>
    </row>
    <row r="22" spans="2:12" ht="28.5" customHeight="1" x14ac:dyDescent="0.4">
      <c r="B22" s="47"/>
      <c r="C22" s="33"/>
      <c r="D22" s="33"/>
      <c r="E22" s="33"/>
      <c r="F22" s="33"/>
      <c r="G22" s="33"/>
      <c r="H22" s="33"/>
      <c r="I22" s="33"/>
      <c r="J22" s="33"/>
      <c r="K22" s="33"/>
      <c r="L22" s="48"/>
    </row>
    <row r="23" spans="2:12" ht="28.5" customHeight="1" x14ac:dyDescent="0.4">
      <c r="B23" s="47"/>
      <c r="C23" s="73" t="s">
        <v>152</v>
      </c>
      <c r="D23" s="74"/>
      <c r="E23" s="74"/>
      <c r="F23" s="74"/>
      <c r="G23" s="74"/>
      <c r="H23" s="74"/>
      <c r="I23" s="74"/>
      <c r="J23" s="74"/>
      <c r="K23" s="74"/>
      <c r="L23" s="48"/>
    </row>
    <row r="24" spans="2:12" ht="28.5" customHeight="1" x14ac:dyDescent="0.4">
      <c r="B24" s="47"/>
      <c r="C24" s="74"/>
      <c r="D24" s="74"/>
      <c r="E24" s="74"/>
      <c r="F24" s="74"/>
      <c r="G24" s="74"/>
      <c r="H24" s="74"/>
      <c r="I24" s="74"/>
      <c r="J24" s="74"/>
      <c r="K24" s="74"/>
      <c r="L24" s="48"/>
    </row>
    <row r="25" spans="2:12" ht="28.5" customHeight="1" x14ac:dyDescent="0.4">
      <c r="B25" s="47"/>
      <c r="C25" s="74"/>
      <c r="D25" s="74"/>
      <c r="E25" s="74"/>
      <c r="F25" s="74"/>
      <c r="G25" s="74"/>
      <c r="H25" s="74"/>
      <c r="I25" s="74"/>
      <c r="J25" s="74"/>
      <c r="K25" s="74"/>
      <c r="L25" s="48"/>
    </row>
    <row r="26" spans="2:12" ht="28.5" customHeight="1" x14ac:dyDescent="0.4">
      <c r="B26" s="47"/>
      <c r="C26" s="74"/>
      <c r="D26" s="74"/>
      <c r="E26" s="74"/>
      <c r="F26" s="74"/>
      <c r="G26" s="74"/>
      <c r="H26" s="74"/>
      <c r="I26" s="74"/>
      <c r="J26" s="74"/>
      <c r="K26" s="74"/>
      <c r="L26" s="48"/>
    </row>
    <row r="27" spans="2:12" ht="28.5" customHeight="1" x14ac:dyDescent="0.4">
      <c r="B27" s="47"/>
      <c r="C27" s="74"/>
      <c r="D27" s="74"/>
      <c r="E27" s="74"/>
      <c r="F27" s="74"/>
      <c r="G27" s="74"/>
      <c r="H27" s="74"/>
      <c r="I27" s="74"/>
      <c r="J27" s="74"/>
      <c r="K27" s="74"/>
      <c r="L27" s="48"/>
    </row>
    <row r="28" spans="2:12" ht="28.5" customHeight="1" x14ac:dyDescent="0.4">
      <c r="B28" s="47"/>
      <c r="C28" s="74"/>
      <c r="D28" s="74"/>
      <c r="E28" s="74"/>
      <c r="F28" s="74"/>
      <c r="G28" s="74"/>
      <c r="H28" s="74"/>
      <c r="I28" s="74"/>
      <c r="J28" s="74"/>
      <c r="K28" s="74"/>
      <c r="L28" s="48"/>
    </row>
    <row r="29" spans="2:12" ht="28.5" customHeight="1" x14ac:dyDescent="0.4">
      <c r="B29" s="47"/>
      <c r="C29" s="74"/>
      <c r="D29" s="74"/>
      <c r="E29" s="74"/>
      <c r="F29" s="74"/>
      <c r="G29" s="74"/>
      <c r="H29" s="74"/>
      <c r="I29" s="74"/>
      <c r="J29" s="74"/>
      <c r="K29" s="74"/>
      <c r="L29" s="48"/>
    </row>
    <row r="30" spans="2:12" ht="28.5" customHeight="1" x14ac:dyDescent="0.4">
      <c r="B30" s="47"/>
      <c r="C30" s="74"/>
      <c r="D30" s="74"/>
      <c r="E30" s="74"/>
      <c r="F30" s="74"/>
      <c r="G30" s="74"/>
      <c r="H30" s="74"/>
      <c r="I30" s="74"/>
      <c r="J30" s="74"/>
      <c r="K30" s="74"/>
      <c r="L30" s="48"/>
    </row>
    <row r="31" spans="2:12" ht="28.5" customHeight="1" x14ac:dyDescent="0.4">
      <c r="B31" s="47"/>
      <c r="C31" s="74"/>
      <c r="D31" s="74"/>
      <c r="E31" s="74"/>
      <c r="F31" s="74"/>
      <c r="G31" s="74"/>
      <c r="H31" s="74"/>
      <c r="I31" s="74"/>
      <c r="J31" s="74"/>
      <c r="K31" s="74"/>
      <c r="L31" s="48"/>
    </row>
    <row r="32" spans="2:12" ht="28.5" customHeight="1" x14ac:dyDescent="0.4">
      <c r="B32" s="47"/>
      <c r="C32" s="74"/>
      <c r="D32" s="74"/>
      <c r="E32" s="74"/>
      <c r="F32" s="74"/>
      <c r="G32" s="74"/>
      <c r="H32" s="74"/>
      <c r="I32" s="74"/>
      <c r="J32" s="74"/>
      <c r="K32" s="74"/>
      <c r="L32" s="48"/>
    </row>
    <row r="33" spans="2:12" ht="28.5" customHeight="1" x14ac:dyDescent="0.4">
      <c r="B33" s="47"/>
      <c r="C33" s="74"/>
      <c r="D33" s="74"/>
      <c r="E33" s="74"/>
      <c r="F33" s="74"/>
      <c r="G33" s="74"/>
      <c r="H33" s="74"/>
      <c r="I33" s="74"/>
      <c r="J33" s="74"/>
      <c r="K33" s="74"/>
      <c r="L33" s="48"/>
    </row>
    <row r="34" spans="2:12" ht="28.5" customHeight="1" x14ac:dyDescent="0.4">
      <c r="B34" s="47"/>
      <c r="C34" s="74"/>
      <c r="D34" s="74"/>
      <c r="E34" s="74"/>
      <c r="F34" s="74"/>
      <c r="G34" s="74"/>
      <c r="H34" s="74"/>
      <c r="I34" s="74"/>
      <c r="J34" s="74"/>
      <c r="K34" s="74"/>
      <c r="L34" s="48"/>
    </row>
    <row r="35" spans="2:12" ht="28.5" customHeight="1" x14ac:dyDescent="0.4">
      <c r="B35" s="47"/>
      <c r="C35" s="74"/>
      <c r="D35" s="74"/>
      <c r="E35" s="74"/>
      <c r="F35" s="74"/>
      <c r="G35" s="74"/>
      <c r="H35" s="74"/>
      <c r="I35" s="74"/>
      <c r="J35" s="74"/>
      <c r="K35" s="74"/>
      <c r="L35" s="48"/>
    </row>
    <row r="36" spans="2:12" ht="28.5" customHeight="1" x14ac:dyDescent="0.4">
      <c r="B36" s="47"/>
      <c r="C36" s="74"/>
      <c r="D36" s="74"/>
      <c r="E36" s="74"/>
      <c r="F36" s="74"/>
      <c r="G36" s="74"/>
      <c r="H36" s="74"/>
      <c r="I36" s="74"/>
      <c r="J36" s="74"/>
      <c r="K36" s="74"/>
      <c r="L36" s="48"/>
    </row>
    <row r="37" spans="2:12" ht="28.5" customHeight="1" x14ac:dyDescent="0.4">
      <c r="B37" s="47"/>
      <c r="C37" s="74"/>
      <c r="D37" s="74"/>
      <c r="E37" s="74"/>
      <c r="F37" s="74"/>
      <c r="G37" s="74"/>
      <c r="H37" s="74"/>
      <c r="I37" s="74"/>
      <c r="J37" s="74"/>
      <c r="K37" s="74"/>
      <c r="L37" s="48"/>
    </row>
    <row r="38" spans="2:12" ht="28.5" customHeight="1" x14ac:dyDescent="0.4">
      <c r="B38" s="47"/>
      <c r="C38" s="74"/>
      <c r="D38" s="74"/>
      <c r="E38" s="74"/>
      <c r="F38" s="74"/>
      <c r="G38" s="74"/>
      <c r="H38" s="74"/>
      <c r="I38" s="74"/>
      <c r="J38" s="74"/>
      <c r="K38" s="74"/>
      <c r="L38" s="48"/>
    </row>
    <row r="39" spans="2:12" ht="28.5" customHeight="1" x14ac:dyDescent="0.4">
      <c r="B39" s="47"/>
      <c r="C39" s="74"/>
      <c r="D39" s="74"/>
      <c r="E39" s="74"/>
      <c r="F39" s="74"/>
      <c r="G39" s="74"/>
      <c r="H39" s="74"/>
      <c r="I39" s="74"/>
      <c r="J39" s="74"/>
      <c r="K39" s="74"/>
      <c r="L39" s="48"/>
    </row>
    <row r="40" spans="2:12" ht="28.5" customHeight="1" x14ac:dyDescent="0.4">
      <c r="B40" s="47"/>
      <c r="C40" s="74"/>
      <c r="D40" s="74"/>
      <c r="E40" s="74"/>
      <c r="F40" s="74"/>
      <c r="G40" s="74"/>
      <c r="H40" s="74"/>
      <c r="I40" s="74"/>
      <c r="J40" s="74"/>
      <c r="K40" s="74"/>
      <c r="L40" s="48"/>
    </row>
    <row r="41" spans="2:12" ht="28.5" customHeight="1" x14ac:dyDescent="0.4">
      <c r="B41" s="47"/>
      <c r="C41" s="74"/>
      <c r="D41" s="74"/>
      <c r="E41" s="74"/>
      <c r="F41" s="74"/>
      <c r="G41" s="74"/>
      <c r="H41" s="74"/>
      <c r="I41" s="74"/>
      <c r="J41" s="74"/>
      <c r="K41" s="74"/>
      <c r="L41" s="48"/>
    </row>
    <row r="42" spans="2:12" ht="28.5" customHeight="1" x14ac:dyDescent="0.4">
      <c r="B42" s="47"/>
      <c r="C42" s="74"/>
      <c r="D42" s="74"/>
      <c r="E42" s="74"/>
      <c r="F42" s="74"/>
      <c r="G42" s="74"/>
      <c r="H42" s="74"/>
      <c r="I42" s="74"/>
      <c r="J42" s="74"/>
      <c r="K42" s="74"/>
      <c r="L42" s="48"/>
    </row>
    <row r="43" spans="2:12" ht="28.5" customHeight="1" x14ac:dyDescent="0.4">
      <c r="B43" s="47"/>
      <c r="C43" s="74"/>
      <c r="D43" s="74"/>
      <c r="E43" s="74"/>
      <c r="F43" s="74"/>
      <c r="G43" s="74"/>
      <c r="H43" s="74"/>
      <c r="I43" s="74"/>
      <c r="J43" s="74"/>
      <c r="K43" s="74"/>
      <c r="L43" s="48"/>
    </row>
    <row r="44" spans="2:12" ht="28.5" customHeight="1" x14ac:dyDescent="0.4">
      <c r="B44" s="47"/>
      <c r="C44" s="74"/>
      <c r="D44" s="74"/>
      <c r="E44" s="74"/>
      <c r="F44" s="74"/>
      <c r="G44" s="74"/>
      <c r="H44" s="74"/>
      <c r="I44" s="74"/>
      <c r="J44" s="74"/>
      <c r="K44" s="74"/>
      <c r="L44" s="48"/>
    </row>
    <row r="45" spans="2:12" ht="28.5" customHeight="1" x14ac:dyDescent="0.4">
      <c r="B45" s="55"/>
      <c r="C45" s="56"/>
      <c r="D45" s="56"/>
      <c r="E45" s="56"/>
      <c r="F45" s="56"/>
      <c r="G45" s="56"/>
      <c r="H45" s="56"/>
      <c r="I45" s="56"/>
      <c r="J45" s="56"/>
      <c r="K45" s="56"/>
      <c r="L45" s="57"/>
    </row>
    <row r="46" spans="2:12" ht="16.5" customHeight="1" x14ac:dyDescent="0.4">
      <c r="B46" s="33"/>
      <c r="C46" s="33"/>
      <c r="D46" s="33"/>
      <c r="E46" s="33"/>
      <c r="F46" s="33"/>
      <c r="G46" s="33"/>
      <c r="H46" s="33"/>
      <c r="I46" s="33"/>
      <c r="J46" s="33"/>
      <c r="K46" s="33"/>
      <c r="L46" s="33"/>
    </row>
    <row r="47" spans="2:12" x14ac:dyDescent="0.4">
      <c r="C47" s="56"/>
    </row>
    <row r="48" spans="2:12" ht="28.5" customHeight="1" x14ac:dyDescent="0.4">
      <c r="B48" s="45"/>
      <c r="C48" s="58" t="s">
        <v>145</v>
      </c>
      <c r="D48" s="16"/>
      <c r="E48" s="16"/>
      <c r="F48" s="16"/>
      <c r="G48" s="16"/>
      <c r="H48" s="16"/>
      <c r="I48" s="16"/>
      <c r="J48" s="16"/>
      <c r="K48" s="16"/>
      <c r="L48" s="46"/>
    </row>
    <row r="49" spans="2:12" ht="28.5" customHeight="1" x14ac:dyDescent="0.4">
      <c r="B49" s="47"/>
      <c r="C49" s="75" t="s">
        <v>146</v>
      </c>
      <c r="D49" s="75"/>
      <c r="E49" s="75"/>
      <c r="F49" s="75"/>
      <c r="G49" s="75"/>
      <c r="H49" s="75"/>
      <c r="I49" s="75"/>
      <c r="J49" s="75"/>
      <c r="K49" s="75"/>
      <c r="L49" s="76"/>
    </row>
    <row r="50" spans="2:12" ht="28.5" customHeight="1" x14ac:dyDescent="0.4">
      <c r="B50" s="47"/>
      <c r="C50" s="33"/>
      <c r="D50" s="33"/>
      <c r="E50" s="33"/>
      <c r="F50" s="33"/>
      <c r="G50" s="33"/>
      <c r="H50" s="33"/>
      <c r="I50" s="33"/>
      <c r="J50" s="33"/>
      <c r="K50" s="33"/>
      <c r="L50" s="48"/>
    </row>
    <row r="51" spans="2:12" ht="28.5" customHeight="1" x14ac:dyDescent="0.4">
      <c r="B51" s="47"/>
      <c r="C51" s="49" t="s">
        <v>7</v>
      </c>
      <c r="D51" s="33"/>
      <c r="E51" s="33"/>
      <c r="F51" s="33"/>
      <c r="G51" s="33"/>
      <c r="H51" s="50"/>
      <c r="I51" s="33"/>
      <c r="J51" s="77"/>
      <c r="K51" s="77"/>
      <c r="L51" s="48"/>
    </row>
    <row r="52" spans="2:12" ht="28.5" customHeight="1" x14ac:dyDescent="0.4">
      <c r="B52" s="47"/>
      <c r="C52" s="49" t="s">
        <v>8</v>
      </c>
      <c r="D52" s="33"/>
      <c r="E52" s="33"/>
      <c r="F52" s="33"/>
      <c r="G52" s="33"/>
      <c r="H52" s="50"/>
      <c r="I52" s="33"/>
      <c r="J52" s="51"/>
      <c r="K52" s="51"/>
      <c r="L52" s="48"/>
    </row>
    <row r="53" spans="2:12" ht="30" customHeight="1" x14ac:dyDescent="0.4">
      <c r="B53" s="47"/>
      <c r="C53" s="52" t="s">
        <v>9</v>
      </c>
      <c r="D53" s="53"/>
      <c r="E53" s="53"/>
      <c r="F53" s="53"/>
      <c r="G53" s="53"/>
      <c r="H53" s="53"/>
      <c r="I53" s="33"/>
      <c r="J53" s="2"/>
      <c r="K53" s="3" t="s">
        <v>147</v>
      </c>
      <c r="L53" s="48"/>
    </row>
    <row r="54" spans="2:12" ht="30" customHeight="1" x14ac:dyDescent="0.4">
      <c r="B54" s="47"/>
      <c r="C54" s="4" t="s">
        <v>10</v>
      </c>
      <c r="D54" s="70" t="s">
        <v>11</v>
      </c>
      <c r="E54" s="70"/>
      <c r="F54" s="70"/>
      <c r="G54" s="70"/>
      <c r="H54" s="70"/>
      <c r="I54" s="70"/>
      <c r="J54" s="70"/>
      <c r="K54" s="44"/>
      <c r="L54" s="48"/>
    </row>
    <row r="55" spans="2:12" ht="30" customHeight="1" x14ac:dyDescent="0.4">
      <c r="B55" s="47"/>
      <c r="C55" s="5" t="s">
        <v>12</v>
      </c>
      <c r="D55" s="6" t="s">
        <v>13</v>
      </c>
      <c r="E55" s="7" t="s">
        <v>14</v>
      </c>
      <c r="F55" s="8" t="s">
        <v>15</v>
      </c>
      <c r="G55" s="7" t="s">
        <v>16</v>
      </c>
      <c r="H55" s="7" t="s">
        <v>17</v>
      </c>
      <c r="I55" s="7" t="s">
        <v>18</v>
      </c>
      <c r="J55" s="7" t="s">
        <v>19</v>
      </c>
      <c r="K55" s="7"/>
      <c r="L55" s="48"/>
    </row>
    <row r="56" spans="2:12" ht="30" hidden="1" customHeight="1" x14ac:dyDescent="0.4">
      <c r="B56" s="47"/>
      <c r="C56" s="9" t="s">
        <v>20</v>
      </c>
      <c r="D56" s="10">
        <v>69800</v>
      </c>
      <c r="E56" s="10">
        <v>64800</v>
      </c>
      <c r="F56" s="10">
        <v>55300</v>
      </c>
      <c r="G56" s="10">
        <v>48700</v>
      </c>
      <c r="H56" s="10">
        <v>40600</v>
      </c>
      <c r="I56" s="10">
        <v>32700</v>
      </c>
      <c r="J56" s="10">
        <v>27900</v>
      </c>
      <c r="K56" s="10"/>
      <c r="L56" s="48"/>
    </row>
    <row r="57" spans="2:12" ht="30" hidden="1" customHeight="1" x14ac:dyDescent="0.4">
      <c r="B57" s="47"/>
      <c r="C57" s="11"/>
      <c r="D57" s="12"/>
      <c r="E57" s="13"/>
      <c r="F57" s="13"/>
      <c r="G57" s="13">
        <v>0.4</v>
      </c>
      <c r="H57" s="13">
        <v>0.4</v>
      </c>
      <c r="I57" s="13">
        <v>0.8</v>
      </c>
      <c r="J57" s="13">
        <v>1.5</v>
      </c>
      <c r="K57" s="13"/>
      <c r="L57" s="48"/>
    </row>
    <row r="58" spans="2:12" ht="30" customHeight="1" x14ac:dyDescent="0.4">
      <c r="B58" s="47"/>
      <c r="C58" s="9" t="s">
        <v>21</v>
      </c>
      <c r="D58" s="31"/>
      <c r="E58" s="31"/>
      <c r="F58" s="31"/>
      <c r="G58" s="28">
        <f t="shared" ref="G58:J58" si="0">SUM(G57)</f>
        <v>0.4</v>
      </c>
      <c r="H58" s="28">
        <f t="shared" si="0"/>
        <v>0.4</v>
      </c>
      <c r="I58" s="28">
        <f t="shared" si="0"/>
        <v>0.8</v>
      </c>
      <c r="J58" s="28">
        <f t="shared" si="0"/>
        <v>1.5</v>
      </c>
      <c r="K58" s="13"/>
      <c r="L58" s="48"/>
    </row>
    <row r="59" spans="2:12" ht="30" hidden="1" customHeight="1" x14ac:dyDescent="0.4">
      <c r="B59" s="47"/>
      <c r="C59" s="9" t="s">
        <v>22</v>
      </c>
      <c r="D59" s="14">
        <f>D56*D58</f>
        <v>0</v>
      </c>
      <c r="E59" s="14">
        <f t="shared" ref="E59:J59" si="1">E56*E58</f>
        <v>0</v>
      </c>
      <c r="F59" s="14">
        <f t="shared" si="1"/>
        <v>0</v>
      </c>
      <c r="G59" s="14">
        <f t="shared" si="1"/>
        <v>19480</v>
      </c>
      <c r="H59" s="14">
        <f t="shared" si="1"/>
        <v>16240</v>
      </c>
      <c r="I59" s="14">
        <f t="shared" si="1"/>
        <v>26160</v>
      </c>
      <c r="J59" s="14">
        <f t="shared" si="1"/>
        <v>41850</v>
      </c>
      <c r="K59" s="13"/>
      <c r="L59" s="48"/>
    </row>
    <row r="60" spans="2:12" ht="30" hidden="1" customHeight="1" x14ac:dyDescent="0.15">
      <c r="B60" s="47"/>
      <c r="C60" s="15"/>
      <c r="D60" s="16"/>
      <c r="E60" s="34" t="s">
        <v>23</v>
      </c>
      <c r="F60" s="16"/>
      <c r="G60" s="16"/>
      <c r="H60" s="18" t="s">
        <v>24</v>
      </c>
      <c r="I60" s="68">
        <f>SUM(D59:J59)</f>
        <v>103730</v>
      </c>
      <c r="J60" s="69"/>
      <c r="K60" s="19" t="s">
        <v>25</v>
      </c>
      <c r="L60" s="48"/>
    </row>
    <row r="61" spans="2:12" ht="30" customHeight="1" x14ac:dyDescent="0.15">
      <c r="B61" s="47"/>
      <c r="C61" s="32"/>
      <c r="D61" s="33"/>
      <c r="E61" s="33"/>
      <c r="F61" s="33"/>
      <c r="G61" s="33"/>
      <c r="H61" s="34"/>
      <c r="I61" s="34"/>
      <c r="J61" s="34"/>
      <c r="K61" s="37"/>
      <c r="L61" s="48"/>
    </row>
    <row r="62" spans="2:12" ht="30" customHeight="1" x14ac:dyDescent="0.4">
      <c r="B62" s="47"/>
      <c r="C62" s="52" t="s">
        <v>26</v>
      </c>
      <c r="D62" s="53"/>
      <c r="E62" s="53"/>
      <c r="F62" s="53"/>
      <c r="G62" s="53"/>
      <c r="H62" s="53"/>
      <c r="I62" s="33"/>
      <c r="J62" s="2"/>
      <c r="K62" s="3" t="s">
        <v>147</v>
      </c>
      <c r="L62" s="48"/>
    </row>
    <row r="63" spans="2:12" ht="30" customHeight="1" x14ac:dyDescent="0.4">
      <c r="B63" s="47"/>
      <c r="C63" s="4" t="s">
        <v>10</v>
      </c>
      <c r="D63" s="70" t="s">
        <v>11</v>
      </c>
      <c r="E63" s="70"/>
      <c r="F63" s="70"/>
      <c r="G63" s="70"/>
      <c r="H63" s="70"/>
      <c r="I63" s="70"/>
      <c r="J63" s="70"/>
      <c r="K63" s="44"/>
      <c r="L63" s="48"/>
    </row>
    <row r="64" spans="2:12" ht="30" customHeight="1" x14ac:dyDescent="0.4">
      <c r="B64" s="47"/>
      <c r="C64" s="5" t="s">
        <v>12</v>
      </c>
      <c r="D64" s="6" t="s">
        <v>13</v>
      </c>
      <c r="E64" s="7" t="s">
        <v>14</v>
      </c>
      <c r="F64" s="8" t="s">
        <v>15</v>
      </c>
      <c r="G64" s="7" t="s">
        <v>16</v>
      </c>
      <c r="H64" s="7" t="s">
        <v>17</v>
      </c>
      <c r="I64" s="7" t="s">
        <v>18</v>
      </c>
      <c r="J64" s="7" t="s">
        <v>19</v>
      </c>
      <c r="K64" s="7"/>
      <c r="L64" s="48"/>
    </row>
    <row r="65" spans="2:12" ht="30" hidden="1" customHeight="1" x14ac:dyDescent="0.4">
      <c r="B65" s="47"/>
      <c r="C65" s="9" t="s">
        <v>20</v>
      </c>
      <c r="D65" s="10">
        <v>69800</v>
      </c>
      <c r="E65" s="10">
        <v>64800</v>
      </c>
      <c r="F65" s="10">
        <v>55300</v>
      </c>
      <c r="G65" s="10">
        <v>48700</v>
      </c>
      <c r="H65" s="10">
        <v>40600</v>
      </c>
      <c r="I65" s="10">
        <v>32700</v>
      </c>
      <c r="J65" s="10">
        <v>27900</v>
      </c>
      <c r="K65" s="13"/>
      <c r="L65" s="48"/>
    </row>
    <row r="66" spans="2:12" ht="30" hidden="1" customHeight="1" x14ac:dyDescent="0.4">
      <c r="B66" s="47"/>
      <c r="C66" s="11"/>
      <c r="D66" s="12"/>
      <c r="E66" s="13"/>
      <c r="F66" s="13"/>
      <c r="G66" s="13">
        <v>0.4</v>
      </c>
      <c r="H66" s="13">
        <v>0.4</v>
      </c>
      <c r="I66" s="13">
        <v>0.8</v>
      </c>
      <c r="J66" s="13"/>
      <c r="K66" s="13"/>
      <c r="L66" s="48"/>
    </row>
    <row r="67" spans="2:12" ht="30" customHeight="1" x14ac:dyDescent="0.4">
      <c r="B67" s="47"/>
      <c r="C67" s="9" t="s">
        <v>21</v>
      </c>
      <c r="D67" s="12"/>
      <c r="E67" s="12"/>
      <c r="F67" s="12"/>
      <c r="G67" s="28">
        <f t="shared" ref="G67:I67" si="2">SUM(G66)</f>
        <v>0.4</v>
      </c>
      <c r="H67" s="28">
        <f t="shared" si="2"/>
        <v>0.4</v>
      </c>
      <c r="I67" s="28">
        <f t="shared" si="2"/>
        <v>0.8</v>
      </c>
      <c r="J67" s="12"/>
      <c r="K67" s="13"/>
      <c r="L67" s="48"/>
    </row>
    <row r="68" spans="2:12" ht="30" hidden="1" customHeight="1" x14ac:dyDescent="0.4">
      <c r="B68" s="47"/>
      <c r="C68" s="9" t="s">
        <v>22</v>
      </c>
      <c r="D68" s="20">
        <f>D65*D67</f>
        <v>0</v>
      </c>
      <c r="E68" s="20">
        <f t="shared" ref="E68:J68" si="3">E65*E67</f>
        <v>0</v>
      </c>
      <c r="F68" s="20">
        <f t="shared" si="3"/>
        <v>0</v>
      </c>
      <c r="G68" s="20">
        <f t="shared" si="3"/>
        <v>19480</v>
      </c>
      <c r="H68" s="20">
        <f t="shared" si="3"/>
        <v>16240</v>
      </c>
      <c r="I68" s="20">
        <f t="shared" si="3"/>
        <v>26160</v>
      </c>
      <c r="J68" s="20">
        <f t="shared" si="3"/>
        <v>0</v>
      </c>
      <c r="K68" s="13"/>
      <c r="L68" s="48"/>
    </row>
    <row r="69" spans="2:12" ht="30" hidden="1" customHeight="1" x14ac:dyDescent="0.15">
      <c r="B69" s="47"/>
      <c r="C69" s="15"/>
      <c r="D69" s="16"/>
      <c r="E69" s="34" t="s">
        <v>23</v>
      </c>
      <c r="F69" s="16"/>
      <c r="G69" s="16"/>
      <c r="H69" s="18" t="s">
        <v>24</v>
      </c>
      <c r="I69" s="68">
        <f>SUM(D68:J68)</f>
        <v>61880</v>
      </c>
      <c r="J69" s="69"/>
      <c r="K69" s="19"/>
      <c r="L69" s="48"/>
    </row>
    <row r="70" spans="2:12" ht="30" customHeight="1" x14ac:dyDescent="0.15">
      <c r="B70" s="47"/>
      <c r="C70" s="32"/>
      <c r="D70" s="33"/>
      <c r="E70" s="33"/>
      <c r="F70" s="33"/>
      <c r="G70" s="33"/>
      <c r="H70" s="34"/>
      <c r="I70" s="34"/>
      <c r="J70" s="34"/>
      <c r="K70" s="37"/>
      <c r="L70" s="48"/>
    </row>
    <row r="71" spans="2:12" ht="30" customHeight="1" x14ac:dyDescent="0.4">
      <c r="B71" s="47"/>
      <c r="C71" s="52" t="s">
        <v>27</v>
      </c>
      <c r="D71" s="53"/>
      <c r="E71" s="53"/>
      <c r="F71" s="53"/>
      <c r="G71" s="53"/>
      <c r="H71" s="53"/>
      <c r="I71" s="33"/>
      <c r="J71" s="2"/>
      <c r="K71" s="3" t="s">
        <v>147</v>
      </c>
      <c r="L71" s="48"/>
    </row>
    <row r="72" spans="2:12" ht="30" customHeight="1" x14ac:dyDescent="0.4">
      <c r="B72" s="47"/>
      <c r="C72" s="4" t="s">
        <v>10</v>
      </c>
      <c r="D72" s="70" t="s">
        <v>11</v>
      </c>
      <c r="E72" s="70"/>
      <c r="F72" s="70"/>
      <c r="G72" s="70"/>
      <c r="H72" s="70"/>
      <c r="I72" s="70"/>
      <c r="J72" s="70"/>
      <c r="K72" s="44"/>
      <c r="L72" s="48"/>
    </row>
    <row r="73" spans="2:12" ht="30" customHeight="1" x14ac:dyDescent="0.4">
      <c r="B73" s="47"/>
      <c r="C73" s="5" t="s">
        <v>12</v>
      </c>
      <c r="D73" s="6" t="s">
        <v>13</v>
      </c>
      <c r="E73" s="7" t="s">
        <v>14</v>
      </c>
      <c r="F73" s="8" t="s">
        <v>15</v>
      </c>
      <c r="G73" s="7" t="s">
        <v>16</v>
      </c>
      <c r="H73" s="7" t="s">
        <v>17</v>
      </c>
      <c r="I73" s="7" t="s">
        <v>18</v>
      </c>
      <c r="J73" s="7" t="s">
        <v>19</v>
      </c>
      <c r="K73" s="7"/>
      <c r="L73" s="48"/>
    </row>
    <row r="74" spans="2:12" ht="30" hidden="1" customHeight="1" x14ac:dyDescent="0.4">
      <c r="B74" s="47"/>
      <c r="C74" s="9" t="s">
        <v>20</v>
      </c>
      <c r="D74" s="10">
        <v>69800</v>
      </c>
      <c r="E74" s="10">
        <v>64800</v>
      </c>
      <c r="F74" s="10">
        <v>55300</v>
      </c>
      <c r="G74" s="10">
        <v>48700</v>
      </c>
      <c r="H74" s="10">
        <v>40600</v>
      </c>
      <c r="I74" s="10">
        <v>32700</v>
      </c>
      <c r="J74" s="10">
        <v>27900</v>
      </c>
      <c r="K74" s="13"/>
      <c r="L74" s="48"/>
    </row>
    <row r="75" spans="2:12" ht="30" hidden="1" customHeight="1" x14ac:dyDescent="0.4">
      <c r="B75" s="47"/>
      <c r="C75" s="11"/>
      <c r="D75" s="12"/>
      <c r="E75" s="13"/>
      <c r="F75" s="13">
        <v>0.4</v>
      </c>
      <c r="G75" s="13">
        <v>0.8</v>
      </c>
      <c r="H75" s="13">
        <v>1.5</v>
      </c>
      <c r="I75" s="13">
        <v>1.5</v>
      </c>
      <c r="J75" s="13"/>
      <c r="K75" s="13"/>
      <c r="L75" s="48"/>
    </row>
    <row r="76" spans="2:12" ht="30" customHeight="1" x14ac:dyDescent="0.4">
      <c r="B76" s="47"/>
      <c r="C76" s="9" t="s">
        <v>21</v>
      </c>
      <c r="D76" s="12"/>
      <c r="E76" s="12"/>
      <c r="F76" s="28">
        <f t="shared" ref="F76:I76" si="4">SUM(F75)</f>
        <v>0.4</v>
      </c>
      <c r="G76" s="28">
        <f t="shared" si="4"/>
        <v>0.8</v>
      </c>
      <c r="H76" s="28">
        <f t="shared" si="4"/>
        <v>1.5</v>
      </c>
      <c r="I76" s="28">
        <f t="shared" si="4"/>
        <v>1.5</v>
      </c>
      <c r="J76" s="12"/>
      <c r="K76" s="13"/>
      <c r="L76" s="48"/>
    </row>
    <row r="77" spans="2:12" ht="30" hidden="1" customHeight="1" x14ac:dyDescent="0.4">
      <c r="B77" s="47"/>
      <c r="C77" s="9" t="s">
        <v>22</v>
      </c>
      <c r="D77" s="20">
        <f>D74*D76</f>
        <v>0</v>
      </c>
      <c r="E77" s="20">
        <f t="shared" ref="E77:J77" si="5">E74*E76</f>
        <v>0</v>
      </c>
      <c r="F77" s="20">
        <f t="shared" si="5"/>
        <v>22120</v>
      </c>
      <c r="G77" s="20">
        <f t="shared" si="5"/>
        <v>38960</v>
      </c>
      <c r="H77" s="20">
        <f t="shared" si="5"/>
        <v>60900</v>
      </c>
      <c r="I77" s="20">
        <f t="shared" si="5"/>
        <v>49050</v>
      </c>
      <c r="J77" s="20">
        <f t="shared" si="5"/>
        <v>0</v>
      </c>
      <c r="K77" s="13"/>
      <c r="L77" s="48"/>
    </row>
    <row r="78" spans="2:12" ht="30" hidden="1" customHeight="1" x14ac:dyDescent="0.15">
      <c r="B78" s="47"/>
      <c r="C78" s="15"/>
      <c r="D78" s="16"/>
      <c r="E78" s="34" t="s">
        <v>23</v>
      </c>
      <c r="F78" s="16"/>
      <c r="G78" s="16"/>
      <c r="H78" s="18" t="s">
        <v>24</v>
      </c>
      <c r="I78" s="68">
        <f>SUM(D77:J77)</f>
        <v>171030</v>
      </c>
      <c r="J78" s="69"/>
      <c r="K78" s="19"/>
      <c r="L78" s="48"/>
    </row>
    <row r="79" spans="2:12" ht="30" customHeight="1" x14ac:dyDescent="0.15">
      <c r="B79" s="47"/>
      <c r="C79" s="32"/>
      <c r="D79" s="33"/>
      <c r="E79" s="34"/>
      <c r="F79" s="33"/>
      <c r="G79" s="33"/>
      <c r="H79" s="34"/>
      <c r="I79" s="35"/>
      <c r="J79" s="36"/>
      <c r="K79" s="37"/>
      <c r="L79" s="48"/>
    </row>
    <row r="80" spans="2:12" ht="30" customHeight="1" x14ac:dyDescent="0.15">
      <c r="B80" s="47"/>
      <c r="C80" s="49" t="s">
        <v>28</v>
      </c>
      <c r="D80" s="33"/>
      <c r="E80" s="33"/>
      <c r="F80" s="33"/>
      <c r="G80" s="33"/>
      <c r="H80" s="34"/>
      <c r="I80" s="34"/>
      <c r="J80" s="34"/>
      <c r="K80" s="37"/>
      <c r="L80" s="48"/>
    </row>
    <row r="81" spans="2:12" ht="30" customHeight="1" x14ac:dyDescent="0.4">
      <c r="B81" s="47"/>
      <c r="C81" s="52" t="s">
        <v>29</v>
      </c>
      <c r="D81" s="53"/>
      <c r="E81" s="53"/>
      <c r="F81" s="53"/>
      <c r="G81" s="53"/>
      <c r="H81" s="53"/>
      <c r="I81" s="33"/>
      <c r="J81" s="2"/>
      <c r="K81" s="3" t="s">
        <v>147</v>
      </c>
      <c r="L81" s="48"/>
    </row>
    <row r="82" spans="2:12" ht="30" customHeight="1" x14ac:dyDescent="0.4">
      <c r="B82" s="47"/>
      <c r="C82" s="4" t="s">
        <v>10</v>
      </c>
      <c r="D82" s="70" t="s">
        <v>11</v>
      </c>
      <c r="E82" s="70"/>
      <c r="F82" s="70"/>
      <c r="G82" s="70"/>
      <c r="H82" s="70"/>
      <c r="I82" s="70"/>
      <c r="J82" s="70"/>
      <c r="K82" s="44"/>
      <c r="L82" s="48"/>
    </row>
    <row r="83" spans="2:12" ht="30" customHeight="1" x14ac:dyDescent="0.4">
      <c r="B83" s="47"/>
      <c r="C83" s="5" t="s">
        <v>12</v>
      </c>
      <c r="D83" s="6" t="s">
        <v>13</v>
      </c>
      <c r="E83" s="7" t="s">
        <v>14</v>
      </c>
      <c r="F83" s="8" t="s">
        <v>15</v>
      </c>
      <c r="G83" s="7" t="s">
        <v>16</v>
      </c>
      <c r="H83" s="7" t="s">
        <v>17</v>
      </c>
      <c r="I83" s="7" t="s">
        <v>18</v>
      </c>
      <c r="J83" s="7" t="s">
        <v>19</v>
      </c>
      <c r="K83" s="7"/>
      <c r="L83" s="48"/>
    </row>
    <row r="84" spans="2:12" ht="30" hidden="1" customHeight="1" x14ac:dyDescent="0.4">
      <c r="B84" s="47"/>
      <c r="C84" s="9" t="s">
        <v>20</v>
      </c>
      <c r="D84" s="10">
        <v>69800</v>
      </c>
      <c r="E84" s="10">
        <v>64800</v>
      </c>
      <c r="F84" s="10">
        <v>55300</v>
      </c>
      <c r="G84" s="10">
        <v>48700</v>
      </c>
      <c r="H84" s="10">
        <v>40600</v>
      </c>
      <c r="I84" s="10">
        <v>32700</v>
      </c>
      <c r="J84" s="10">
        <v>27900</v>
      </c>
      <c r="K84" s="13"/>
      <c r="L84" s="48"/>
    </row>
    <row r="85" spans="2:12" ht="30" hidden="1" customHeight="1" x14ac:dyDescent="0.4">
      <c r="B85" s="47"/>
      <c r="C85" s="11"/>
      <c r="D85" s="12"/>
      <c r="E85" s="13"/>
      <c r="F85" s="13"/>
      <c r="G85" s="13">
        <v>2.2999999999999998</v>
      </c>
      <c r="H85" s="13">
        <v>2.2999999999999998</v>
      </c>
      <c r="I85" s="13"/>
      <c r="J85" s="13"/>
      <c r="K85" s="13"/>
      <c r="L85" s="48"/>
    </row>
    <row r="86" spans="2:12" ht="30" customHeight="1" x14ac:dyDescent="0.4">
      <c r="B86" s="47"/>
      <c r="C86" s="9" t="s">
        <v>21</v>
      </c>
      <c r="D86" s="12"/>
      <c r="E86" s="12"/>
      <c r="F86" s="12"/>
      <c r="G86" s="28">
        <f t="shared" ref="G86:H86" si="6">SUM(G85)</f>
        <v>2.2999999999999998</v>
      </c>
      <c r="H86" s="28">
        <f t="shared" si="6"/>
        <v>2.2999999999999998</v>
      </c>
      <c r="I86" s="12"/>
      <c r="J86" s="12"/>
      <c r="K86" s="13"/>
      <c r="L86" s="48"/>
    </row>
    <row r="87" spans="2:12" ht="30" hidden="1" customHeight="1" x14ac:dyDescent="0.4">
      <c r="B87" s="47"/>
      <c r="C87" s="9" t="s">
        <v>22</v>
      </c>
      <c r="D87" s="20">
        <f>D84*D86</f>
        <v>0</v>
      </c>
      <c r="E87" s="20">
        <f t="shared" ref="E87:J87" si="7">E84*E86</f>
        <v>0</v>
      </c>
      <c r="F87" s="20">
        <f t="shared" si="7"/>
        <v>0</v>
      </c>
      <c r="G87" s="20">
        <f t="shared" si="7"/>
        <v>112009.99999999999</v>
      </c>
      <c r="H87" s="20">
        <f t="shared" si="7"/>
        <v>93380</v>
      </c>
      <c r="I87" s="20">
        <f t="shared" si="7"/>
        <v>0</v>
      </c>
      <c r="J87" s="20">
        <f t="shared" si="7"/>
        <v>0</v>
      </c>
      <c r="K87" s="13"/>
      <c r="L87" s="48"/>
    </row>
    <row r="88" spans="2:12" ht="30" hidden="1" customHeight="1" x14ac:dyDescent="0.15">
      <c r="B88" s="47"/>
      <c r="C88" s="15"/>
      <c r="D88" s="16"/>
      <c r="E88" s="34" t="s">
        <v>23</v>
      </c>
      <c r="F88" s="16"/>
      <c r="G88" s="16"/>
      <c r="H88" s="18" t="s">
        <v>24</v>
      </c>
      <c r="I88" s="68">
        <f>SUM(D87:J87)</f>
        <v>205390</v>
      </c>
      <c r="J88" s="69"/>
      <c r="K88" s="19" t="s">
        <v>25</v>
      </c>
      <c r="L88" s="48"/>
    </row>
    <row r="89" spans="2:12" ht="30" customHeight="1" x14ac:dyDescent="0.15">
      <c r="B89" s="47"/>
      <c r="C89" s="32"/>
      <c r="D89" s="33"/>
      <c r="E89" s="34"/>
      <c r="F89" s="33"/>
      <c r="G89" s="33"/>
      <c r="H89" s="34"/>
      <c r="I89" s="34"/>
      <c r="J89" s="34"/>
      <c r="K89" s="37"/>
      <c r="L89" s="48"/>
    </row>
    <row r="90" spans="2:12" ht="30" customHeight="1" x14ac:dyDescent="0.15">
      <c r="B90" s="47"/>
      <c r="C90" s="49" t="s">
        <v>30</v>
      </c>
      <c r="D90" s="33"/>
      <c r="E90" s="34"/>
      <c r="F90" s="33"/>
      <c r="G90" s="33"/>
      <c r="H90" s="34"/>
      <c r="I90" s="34"/>
      <c r="J90" s="34"/>
      <c r="K90" s="37"/>
      <c r="L90" s="48"/>
    </row>
    <row r="91" spans="2:12" ht="30" customHeight="1" x14ac:dyDescent="0.4">
      <c r="B91" s="47"/>
      <c r="C91" s="52" t="s">
        <v>31</v>
      </c>
      <c r="D91" s="53"/>
      <c r="E91" s="53"/>
      <c r="F91" s="53"/>
      <c r="G91" s="53"/>
      <c r="H91" s="53"/>
      <c r="I91" s="33"/>
      <c r="J91" s="61"/>
      <c r="K91" s="3" t="s">
        <v>147</v>
      </c>
      <c r="L91" s="48"/>
    </row>
    <row r="92" spans="2:12" ht="30" customHeight="1" x14ac:dyDescent="0.4">
      <c r="B92" s="47"/>
      <c r="C92" s="4" t="s">
        <v>10</v>
      </c>
      <c r="D92" s="78" t="s">
        <v>11</v>
      </c>
      <c r="E92" s="79"/>
      <c r="F92" s="79"/>
      <c r="G92" s="79"/>
      <c r="H92" s="79"/>
      <c r="I92" s="79"/>
      <c r="J92" s="80"/>
      <c r="K92" s="44"/>
      <c r="L92" s="48"/>
    </row>
    <row r="93" spans="2:12" ht="30" customHeight="1" x14ac:dyDescent="0.4">
      <c r="B93" s="47"/>
      <c r="C93" s="5" t="s">
        <v>12</v>
      </c>
      <c r="D93" s="6" t="s">
        <v>13</v>
      </c>
      <c r="E93" s="7" t="s">
        <v>14</v>
      </c>
      <c r="F93" s="8" t="s">
        <v>15</v>
      </c>
      <c r="G93" s="7" t="s">
        <v>16</v>
      </c>
      <c r="H93" s="7" t="s">
        <v>17</v>
      </c>
      <c r="I93" s="7" t="s">
        <v>18</v>
      </c>
      <c r="J93" s="7" t="s">
        <v>19</v>
      </c>
      <c r="K93" s="7"/>
      <c r="L93" s="48"/>
    </row>
    <row r="94" spans="2:12" ht="30" hidden="1" customHeight="1" x14ac:dyDescent="0.4">
      <c r="B94" s="47"/>
      <c r="C94" s="9" t="s">
        <v>20</v>
      </c>
      <c r="D94" s="10">
        <v>69800</v>
      </c>
      <c r="E94" s="10">
        <v>64800</v>
      </c>
      <c r="F94" s="10">
        <v>55300</v>
      </c>
      <c r="G94" s="10">
        <v>48700</v>
      </c>
      <c r="H94" s="10">
        <v>40600</v>
      </c>
      <c r="I94" s="10">
        <v>32700</v>
      </c>
      <c r="J94" s="10">
        <v>27900</v>
      </c>
      <c r="K94" s="13"/>
      <c r="L94" s="48"/>
    </row>
    <row r="95" spans="2:12" ht="30" hidden="1" customHeight="1" x14ac:dyDescent="0.4">
      <c r="B95" s="47"/>
      <c r="C95" s="11"/>
      <c r="D95" s="12"/>
      <c r="E95" s="13"/>
      <c r="F95" s="13"/>
      <c r="G95" s="13"/>
      <c r="H95" s="13">
        <v>2.6</v>
      </c>
      <c r="I95" s="13">
        <v>4.9000000000000004</v>
      </c>
      <c r="J95" s="13">
        <v>9</v>
      </c>
      <c r="K95" s="13"/>
      <c r="L95" s="48"/>
    </row>
    <row r="96" spans="2:12" ht="30" customHeight="1" x14ac:dyDescent="0.4">
      <c r="B96" s="47"/>
      <c r="C96" s="9" t="s">
        <v>21</v>
      </c>
      <c r="D96" s="12"/>
      <c r="E96" s="12"/>
      <c r="F96" s="12"/>
      <c r="G96" s="12"/>
      <c r="H96" s="28">
        <f t="shared" ref="H96:J96" si="8">SUM(H95)</f>
        <v>2.6</v>
      </c>
      <c r="I96" s="28">
        <f t="shared" si="8"/>
        <v>4.9000000000000004</v>
      </c>
      <c r="J96" s="28">
        <f t="shared" si="8"/>
        <v>9</v>
      </c>
      <c r="K96" s="13"/>
      <c r="L96" s="48"/>
    </row>
    <row r="97" spans="2:12" ht="30" hidden="1" customHeight="1" x14ac:dyDescent="0.4">
      <c r="B97" s="47"/>
      <c r="C97" s="9" t="s">
        <v>22</v>
      </c>
      <c r="D97" s="20">
        <f>D94*D96</f>
        <v>0</v>
      </c>
      <c r="E97" s="20">
        <f t="shared" ref="E97:J97" si="9">E94*E96</f>
        <v>0</v>
      </c>
      <c r="F97" s="20">
        <f t="shared" si="9"/>
        <v>0</v>
      </c>
      <c r="G97" s="20">
        <f t="shared" si="9"/>
        <v>0</v>
      </c>
      <c r="H97" s="20">
        <f t="shared" si="9"/>
        <v>105560</v>
      </c>
      <c r="I97" s="20">
        <f t="shared" si="9"/>
        <v>160230</v>
      </c>
      <c r="J97" s="20">
        <f t="shared" si="9"/>
        <v>251100</v>
      </c>
      <c r="K97" s="13"/>
      <c r="L97" s="48"/>
    </row>
    <row r="98" spans="2:12" ht="30" hidden="1" customHeight="1" x14ac:dyDescent="0.15">
      <c r="B98" s="47"/>
      <c r="C98" s="15"/>
      <c r="D98" s="16"/>
      <c r="E98" s="34" t="s">
        <v>23</v>
      </c>
      <c r="F98" s="16"/>
      <c r="G98" s="16"/>
      <c r="H98" s="18" t="s">
        <v>24</v>
      </c>
      <c r="I98" s="68">
        <f>SUM(D97:J97)</f>
        <v>516890</v>
      </c>
      <c r="J98" s="69"/>
      <c r="K98" s="19"/>
      <c r="L98" s="48"/>
    </row>
    <row r="99" spans="2:12" ht="30" customHeight="1" x14ac:dyDescent="0.15">
      <c r="B99" s="47"/>
      <c r="C99" s="32"/>
      <c r="D99" s="33"/>
      <c r="E99" s="34"/>
      <c r="F99" s="33"/>
      <c r="G99" s="33"/>
      <c r="H99" s="34"/>
      <c r="I99" s="34"/>
      <c r="J99" s="34"/>
      <c r="K99" s="37"/>
      <c r="L99" s="48"/>
    </row>
    <row r="100" spans="2:12" ht="30" customHeight="1" x14ac:dyDescent="0.4">
      <c r="B100" s="47"/>
      <c r="C100" s="52" t="s">
        <v>32</v>
      </c>
      <c r="D100" s="53"/>
      <c r="E100" s="53"/>
      <c r="F100" s="53"/>
      <c r="G100" s="53"/>
      <c r="H100" s="53"/>
      <c r="I100" s="33"/>
      <c r="J100" s="61"/>
      <c r="K100" s="3" t="s">
        <v>147</v>
      </c>
      <c r="L100" s="48"/>
    </row>
    <row r="101" spans="2:12" ht="30" customHeight="1" x14ac:dyDescent="0.4">
      <c r="B101" s="47"/>
      <c r="C101" s="4" t="s">
        <v>10</v>
      </c>
      <c r="D101" s="78" t="s">
        <v>11</v>
      </c>
      <c r="E101" s="79"/>
      <c r="F101" s="79"/>
      <c r="G101" s="79"/>
      <c r="H101" s="79"/>
      <c r="I101" s="79"/>
      <c r="J101" s="80"/>
      <c r="K101" s="44"/>
      <c r="L101" s="48"/>
    </row>
    <row r="102" spans="2:12" ht="30" customHeight="1" x14ac:dyDescent="0.4">
      <c r="B102" s="47"/>
      <c r="C102" s="5" t="s">
        <v>12</v>
      </c>
      <c r="D102" s="6" t="s">
        <v>13</v>
      </c>
      <c r="E102" s="7" t="s">
        <v>14</v>
      </c>
      <c r="F102" s="8" t="s">
        <v>15</v>
      </c>
      <c r="G102" s="7" t="s">
        <v>16</v>
      </c>
      <c r="H102" s="7" t="s">
        <v>17</v>
      </c>
      <c r="I102" s="7" t="s">
        <v>18</v>
      </c>
      <c r="J102" s="7" t="s">
        <v>19</v>
      </c>
      <c r="K102" s="7"/>
      <c r="L102" s="48"/>
    </row>
    <row r="103" spans="2:12" ht="30" hidden="1" customHeight="1" x14ac:dyDescent="0.4">
      <c r="B103" s="47"/>
      <c r="C103" s="9" t="s">
        <v>20</v>
      </c>
      <c r="D103" s="10">
        <v>69800</v>
      </c>
      <c r="E103" s="10">
        <v>64800</v>
      </c>
      <c r="F103" s="10">
        <v>55300</v>
      </c>
      <c r="G103" s="10">
        <v>48700</v>
      </c>
      <c r="H103" s="10">
        <v>40600</v>
      </c>
      <c r="I103" s="10">
        <v>32700</v>
      </c>
      <c r="J103" s="10">
        <v>27900</v>
      </c>
      <c r="K103" s="13"/>
      <c r="L103" s="48"/>
    </row>
    <row r="104" spans="2:12" ht="30" hidden="1" customHeight="1" x14ac:dyDescent="0.4">
      <c r="B104" s="47"/>
      <c r="C104" s="11"/>
      <c r="D104" s="12"/>
      <c r="E104" s="13"/>
      <c r="F104" s="13"/>
      <c r="G104" s="13">
        <v>1.5</v>
      </c>
      <c r="H104" s="13">
        <v>6.4</v>
      </c>
      <c r="I104" s="13">
        <v>8.3000000000000007</v>
      </c>
      <c r="J104" s="13">
        <v>5.3</v>
      </c>
      <c r="K104" s="13"/>
      <c r="L104" s="48"/>
    </row>
    <row r="105" spans="2:12" ht="30" customHeight="1" x14ac:dyDescent="0.4">
      <c r="B105" s="47"/>
      <c r="C105" s="9" t="s">
        <v>21</v>
      </c>
      <c r="D105" s="12"/>
      <c r="E105" s="12"/>
      <c r="F105" s="12"/>
      <c r="G105" s="28">
        <f t="shared" ref="G105:J105" si="10">SUM(G104)</f>
        <v>1.5</v>
      </c>
      <c r="H105" s="28">
        <f t="shared" si="10"/>
        <v>6.4</v>
      </c>
      <c r="I105" s="28">
        <f t="shared" si="10"/>
        <v>8.3000000000000007</v>
      </c>
      <c r="J105" s="28">
        <f t="shared" si="10"/>
        <v>5.3</v>
      </c>
      <c r="K105" s="13"/>
      <c r="L105" s="48"/>
    </row>
    <row r="106" spans="2:12" ht="30" hidden="1" customHeight="1" x14ac:dyDescent="0.4">
      <c r="B106" s="47"/>
      <c r="C106" s="9" t="s">
        <v>22</v>
      </c>
      <c r="D106" s="20">
        <f>D103*D105</f>
        <v>0</v>
      </c>
      <c r="E106" s="20">
        <f t="shared" ref="E106:J106" si="11">E103*E105</f>
        <v>0</v>
      </c>
      <c r="F106" s="20">
        <f t="shared" si="11"/>
        <v>0</v>
      </c>
      <c r="G106" s="20">
        <f t="shared" si="11"/>
        <v>73050</v>
      </c>
      <c r="H106" s="20">
        <f t="shared" si="11"/>
        <v>259840</v>
      </c>
      <c r="I106" s="20">
        <f t="shared" si="11"/>
        <v>271410</v>
      </c>
      <c r="J106" s="20">
        <f t="shared" si="11"/>
        <v>147870</v>
      </c>
      <c r="K106" s="13"/>
      <c r="L106" s="48"/>
    </row>
    <row r="107" spans="2:12" ht="30" hidden="1" customHeight="1" x14ac:dyDescent="0.15">
      <c r="B107" s="47"/>
      <c r="C107" s="15"/>
      <c r="D107" s="16"/>
      <c r="E107" s="34" t="s">
        <v>23</v>
      </c>
      <c r="F107" s="16"/>
      <c r="G107" s="16"/>
      <c r="H107" s="18" t="s">
        <v>24</v>
      </c>
      <c r="I107" s="68">
        <f>SUM(D106:J106)</f>
        <v>752170</v>
      </c>
      <c r="J107" s="69"/>
      <c r="K107" s="19" t="s">
        <v>25</v>
      </c>
      <c r="L107" s="48"/>
    </row>
    <row r="108" spans="2:12" ht="28.5" customHeight="1" x14ac:dyDescent="0.4">
      <c r="B108" s="47"/>
      <c r="C108" s="33"/>
      <c r="D108" s="33"/>
      <c r="E108" s="33"/>
      <c r="F108" s="33"/>
      <c r="G108" s="33"/>
      <c r="H108" s="50"/>
      <c r="I108" s="33"/>
      <c r="J108" s="77"/>
      <c r="K108" s="77"/>
      <c r="L108" s="48"/>
    </row>
    <row r="109" spans="2:12" ht="30" customHeight="1" x14ac:dyDescent="0.4">
      <c r="B109" s="47"/>
      <c r="C109" s="52" t="s">
        <v>33</v>
      </c>
      <c r="D109" s="53"/>
      <c r="E109" s="53"/>
      <c r="F109" s="53"/>
      <c r="G109" s="53"/>
      <c r="H109" s="53"/>
      <c r="I109" s="33"/>
      <c r="J109" s="2"/>
      <c r="K109" s="3" t="s">
        <v>147</v>
      </c>
      <c r="L109" s="48"/>
    </row>
    <row r="110" spans="2:12" ht="30" customHeight="1" x14ac:dyDescent="0.4">
      <c r="B110" s="47"/>
      <c r="C110" s="4" t="s">
        <v>10</v>
      </c>
      <c r="D110" s="70" t="s">
        <v>11</v>
      </c>
      <c r="E110" s="70"/>
      <c r="F110" s="70"/>
      <c r="G110" s="70"/>
      <c r="H110" s="70"/>
      <c r="I110" s="70"/>
      <c r="J110" s="70"/>
      <c r="K110" s="44"/>
      <c r="L110" s="48"/>
    </row>
    <row r="111" spans="2:12" ht="30" customHeight="1" x14ac:dyDescent="0.4">
      <c r="B111" s="47"/>
      <c r="C111" s="5" t="s">
        <v>12</v>
      </c>
      <c r="D111" s="6" t="s">
        <v>13</v>
      </c>
      <c r="E111" s="7" t="s">
        <v>14</v>
      </c>
      <c r="F111" s="8" t="s">
        <v>15</v>
      </c>
      <c r="G111" s="7" t="s">
        <v>16</v>
      </c>
      <c r="H111" s="7" t="s">
        <v>17</v>
      </c>
      <c r="I111" s="7" t="s">
        <v>18</v>
      </c>
      <c r="J111" s="7" t="s">
        <v>19</v>
      </c>
      <c r="K111" s="7"/>
      <c r="L111" s="48"/>
    </row>
    <row r="112" spans="2:12" ht="30" hidden="1" customHeight="1" x14ac:dyDescent="0.4">
      <c r="B112" s="47"/>
      <c r="C112" s="9" t="s">
        <v>20</v>
      </c>
      <c r="D112" s="10">
        <v>69800</v>
      </c>
      <c r="E112" s="10">
        <v>64800</v>
      </c>
      <c r="F112" s="10">
        <v>55300</v>
      </c>
      <c r="G112" s="10">
        <v>48700</v>
      </c>
      <c r="H112" s="10">
        <v>40600</v>
      </c>
      <c r="I112" s="10">
        <v>32700</v>
      </c>
      <c r="J112" s="10">
        <v>27900</v>
      </c>
      <c r="K112" s="10"/>
      <c r="L112" s="48"/>
    </row>
    <row r="113" spans="2:12" ht="30" hidden="1" customHeight="1" x14ac:dyDescent="0.4">
      <c r="B113" s="47"/>
      <c r="C113" s="11"/>
      <c r="D113" s="12"/>
      <c r="E113" s="13"/>
      <c r="F113" s="13"/>
      <c r="G113" s="13">
        <v>0.8</v>
      </c>
      <c r="H113" s="13">
        <v>5.3</v>
      </c>
      <c r="I113" s="13">
        <v>7.5</v>
      </c>
      <c r="J113" s="13"/>
      <c r="K113" s="13"/>
      <c r="L113" s="48"/>
    </row>
    <row r="114" spans="2:12" ht="30" customHeight="1" x14ac:dyDescent="0.4">
      <c r="B114" s="47"/>
      <c r="C114" s="9" t="s">
        <v>21</v>
      </c>
      <c r="D114" s="12"/>
      <c r="E114" s="12"/>
      <c r="F114" s="12"/>
      <c r="G114" s="28">
        <f t="shared" ref="G114:I114" si="12">SUM(G113)</f>
        <v>0.8</v>
      </c>
      <c r="H114" s="28">
        <f t="shared" si="12"/>
        <v>5.3</v>
      </c>
      <c r="I114" s="28">
        <f t="shared" si="12"/>
        <v>7.5</v>
      </c>
      <c r="J114" s="12"/>
      <c r="K114" s="13"/>
      <c r="L114" s="48"/>
    </row>
    <row r="115" spans="2:12" ht="30" hidden="1" customHeight="1" x14ac:dyDescent="0.4">
      <c r="B115" s="47"/>
      <c r="C115" s="9" t="s">
        <v>22</v>
      </c>
      <c r="D115" s="20">
        <f>D112*D114</f>
        <v>0</v>
      </c>
      <c r="E115" s="20">
        <f t="shared" ref="E115:J115" si="13">E112*E114</f>
        <v>0</v>
      </c>
      <c r="F115" s="20">
        <f t="shared" si="13"/>
        <v>0</v>
      </c>
      <c r="G115" s="20">
        <f t="shared" si="13"/>
        <v>38960</v>
      </c>
      <c r="H115" s="20">
        <f t="shared" si="13"/>
        <v>215180</v>
      </c>
      <c r="I115" s="20">
        <f t="shared" si="13"/>
        <v>245250</v>
      </c>
      <c r="J115" s="20">
        <f t="shared" si="13"/>
        <v>0</v>
      </c>
      <c r="K115" s="13"/>
      <c r="L115" s="48"/>
    </row>
    <row r="116" spans="2:12" ht="30" hidden="1" customHeight="1" x14ac:dyDescent="0.15">
      <c r="B116" s="47"/>
      <c r="C116" s="15"/>
      <c r="D116" s="16"/>
      <c r="E116" s="34" t="s">
        <v>23</v>
      </c>
      <c r="F116" s="16"/>
      <c r="G116" s="16"/>
      <c r="H116" s="18" t="s">
        <v>24</v>
      </c>
      <c r="I116" s="68">
        <f>SUM(D115:J115)</f>
        <v>499390</v>
      </c>
      <c r="J116" s="69"/>
      <c r="K116" s="19" t="s">
        <v>25</v>
      </c>
      <c r="L116" s="48"/>
    </row>
    <row r="117" spans="2:12" ht="28.5" customHeight="1" x14ac:dyDescent="0.4">
      <c r="B117" s="55"/>
      <c r="C117" s="56"/>
      <c r="D117" s="56"/>
      <c r="E117" s="56"/>
      <c r="F117" s="56"/>
      <c r="G117" s="56"/>
      <c r="H117" s="56"/>
      <c r="I117" s="56"/>
      <c r="J117" s="56"/>
      <c r="K117" s="56"/>
      <c r="L117" s="57"/>
    </row>
    <row r="118" spans="2:12" ht="16.5" customHeight="1" x14ac:dyDescent="0.4">
      <c r="B118" s="33"/>
      <c r="C118" s="33"/>
      <c r="D118" s="33"/>
      <c r="E118" s="33"/>
      <c r="F118" s="33"/>
      <c r="G118" s="33"/>
      <c r="H118" s="33"/>
      <c r="I118" s="33"/>
      <c r="J118" s="33"/>
      <c r="K118" s="33"/>
      <c r="L118" s="33"/>
    </row>
    <row r="119" spans="2:12" x14ac:dyDescent="0.4">
      <c r="C119" s="56"/>
    </row>
    <row r="120" spans="2:12" ht="28.5" customHeight="1" x14ac:dyDescent="0.4">
      <c r="B120" s="45"/>
      <c r="C120" s="58"/>
      <c r="D120" s="16"/>
      <c r="E120" s="16"/>
      <c r="F120" s="16"/>
      <c r="G120" s="16"/>
      <c r="H120" s="16"/>
      <c r="I120" s="16"/>
      <c r="J120" s="16"/>
      <c r="K120" s="16"/>
      <c r="L120" s="46"/>
    </row>
    <row r="121" spans="2:12" ht="30" customHeight="1" x14ac:dyDescent="0.15">
      <c r="B121" s="47"/>
      <c r="C121" s="32"/>
      <c r="D121" s="33"/>
      <c r="E121" s="33"/>
      <c r="F121" s="33"/>
      <c r="G121" s="33"/>
      <c r="H121" s="34"/>
      <c r="I121" s="34"/>
      <c r="J121" s="34"/>
      <c r="K121" s="37"/>
      <c r="L121" s="48"/>
    </row>
    <row r="122" spans="2:12" ht="30" customHeight="1" x14ac:dyDescent="0.4">
      <c r="B122" s="47"/>
      <c r="C122" s="52" t="s">
        <v>34</v>
      </c>
      <c r="D122" s="53"/>
      <c r="E122" s="53"/>
      <c r="F122" s="53"/>
      <c r="G122" s="53"/>
      <c r="H122" s="53"/>
      <c r="I122" s="33"/>
      <c r="J122" s="2"/>
      <c r="K122" s="3" t="s">
        <v>147</v>
      </c>
      <c r="L122" s="48"/>
    </row>
    <row r="123" spans="2:12" ht="30" customHeight="1" x14ac:dyDescent="0.4">
      <c r="B123" s="47"/>
      <c r="C123" s="4" t="s">
        <v>10</v>
      </c>
      <c r="D123" s="70" t="s">
        <v>11</v>
      </c>
      <c r="E123" s="70"/>
      <c r="F123" s="70"/>
      <c r="G123" s="70"/>
      <c r="H123" s="70"/>
      <c r="I123" s="70"/>
      <c r="J123" s="70"/>
      <c r="K123" s="44"/>
      <c r="L123" s="48"/>
    </row>
    <row r="124" spans="2:12" ht="30" customHeight="1" x14ac:dyDescent="0.4">
      <c r="B124" s="47"/>
      <c r="C124" s="5" t="s">
        <v>12</v>
      </c>
      <c r="D124" s="6" t="s">
        <v>13</v>
      </c>
      <c r="E124" s="7" t="s">
        <v>14</v>
      </c>
      <c r="F124" s="8" t="s">
        <v>15</v>
      </c>
      <c r="G124" s="7" t="s">
        <v>16</v>
      </c>
      <c r="H124" s="7" t="s">
        <v>17</v>
      </c>
      <c r="I124" s="7" t="s">
        <v>18</v>
      </c>
      <c r="J124" s="7" t="s">
        <v>19</v>
      </c>
      <c r="K124" s="7"/>
      <c r="L124" s="48"/>
    </row>
    <row r="125" spans="2:12" ht="30" hidden="1" customHeight="1" x14ac:dyDescent="0.4">
      <c r="B125" s="47"/>
      <c r="C125" s="9" t="s">
        <v>20</v>
      </c>
      <c r="D125" s="10">
        <v>69800</v>
      </c>
      <c r="E125" s="10">
        <v>64800</v>
      </c>
      <c r="F125" s="10">
        <v>55300</v>
      </c>
      <c r="G125" s="10">
        <v>48700</v>
      </c>
      <c r="H125" s="10">
        <v>40600</v>
      </c>
      <c r="I125" s="10">
        <v>32700</v>
      </c>
      <c r="J125" s="10">
        <v>27900</v>
      </c>
      <c r="K125" s="10"/>
      <c r="L125" s="48"/>
    </row>
    <row r="126" spans="2:12" ht="30" hidden="1" customHeight="1" x14ac:dyDescent="0.4">
      <c r="B126" s="47"/>
      <c r="C126" s="11"/>
      <c r="D126" s="12"/>
      <c r="E126" s="13"/>
      <c r="F126" s="13"/>
      <c r="G126" s="13"/>
      <c r="H126" s="13">
        <v>0.8</v>
      </c>
      <c r="I126" s="13">
        <v>1.1000000000000001</v>
      </c>
      <c r="J126" s="13">
        <v>1.5</v>
      </c>
      <c r="K126" s="13"/>
      <c r="L126" s="48"/>
    </row>
    <row r="127" spans="2:12" ht="30" customHeight="1" x14ac:dyDescent="0.4">
      <c r="B127" s="47"/>
      <c r="C127" s="9" t="s">
        <v>21</v>
      </c>
      <c r="D127" s="12"/>
      <c r="E127" s="12"/>
      <c r="F127" s="12"/>
      <c r="G127" s="12"/>
      <c r="H127" s="28">
        <f t="shared" ref="H127:J127" si="14">SUM(H126)</f>
        <v>0.8</v>
      </c>
      <c r="I127" s="28">
        <f t="shared" si="14"/>
        <v>1.1000000000000001</v>
      </c>
      <c r="J127" s="28">
        <f t="shared" si="14"/>
        <v>1.5</v>
      </c>
      <c r="K127" s="13"/>
      <c r="L127" s="48"/>
    </row>
    <row r="128" spans="2:12" ht="30" hidden="1" customHeight="1" x14ac:dyDescent="0.4">
      <c r="B128" s="47"/>
      <c r="C128" s="9" t="s">
        <v>22</v>
      </c>
      <c r="D128" s="20">
        <f>D125*D127</f>
        <v>0</v>
      </c>
      <c r="E128" s="20">
        <f t="shared" ref="E128:J128" si="15">E125*E127</f>
        <v>0</v>
      </c>
      <c r="F128" s="20">
        <f t="shared" si="15"/>
        <v>0</v>
      </c>
      <c r="G128" s="20">
        <f t="shared" si="15"/>
        <v>0</v>
      </c>
      <c r="H128" s="20">
        <f t="shared" si="15"/>
        <v>32480</v>
      </c>
      <c r="I128" s="20">
        <f t="shared" si="15"/>
        <v>35970</v>
      </c>
      <c r="J128" s="20">
        <f t="shared" si="15"/>
        <v>41850</v>
      </c>
      <c r="K128" s="13"/>
      <c r="L128" s="48"/>
    </row>
    <row r="129" spans="2:12" ht="30" hidden="1" customHeight="1" x14ac:dyDescent="0.15">
      <c r="B129" s="47"/>
      <c r="C129" s="15"/>
      <c r="D129" s="16"/>
      <c r="E129" s="34" t="s">
        <v>23</v>
      </c>
      <c r="F129" s="16"/>
      <c r="G129" s="16"/>
      <c r="H129" s="18" t="s">
        <v>24</v>
      </c>
      <c r="I129" s="68">
        <f>SUM(D128:J128)</f>
        <v>110300</v>
      </c>
      <c r="J129" s="69"/>
      <c r="K129" s="19" t="s">
        <v>25</v>
      </c>
      <c r="L129" s="48"/>
    </row>
    <row r="130" spans="2:12" ht="30" customHeight="1" x14ac:dyDescent="0.15">
      <c r="B130" s="47"/>
      <c r="C130" s="32"/>
      <c r="D130" s="33"/>
      <c r="E130" s="34"/>
      <c r="F130" s="33"/>
      <c r="G130" s="33"/>
      <c r="H130" s="34"/>
      <c r="I130" s="35"/>
      <c r="J130" s="36"/>
      <c r="K130" s="37"/>
      <c r="L130" s="48"/>
    </row>
    <row r="131" spans="2:12" ht="28.5" customHeight="1" x14ac:dyDescent="0.4">
      <c r="B131" s="47"/>
      <c r="C131" s="49" t="s">
        <v>35</v>
      </c>
      <c r="D131" s="33"/>
      <c r="E131" s="33"/>
      <c r="F131" s="33"/>
      <c r="G131" s="33"/>
      <c r="H131" s="50"/>
      <c r="I131" s="33"/>
      <c r="J131" s="77"/>
      <c r="K131" s="77"/>
      <c r="L131" s="48"/>
    </row>
    <row r="132" spans="2:12" ht="30" customHeight="1" x14ac:dyDescent="0.4">
      <c r="B132" s="47"/>
      <c r="C132" s="52" t="s">
        <v>36</v>
      </c>
      <c r="D132" s="53"/>
      <c r="E132" s="53"/>
      <c r="F132" s="53"/>
      <c r="G132" s="53"/>
      <c r="H132" s="53"/>
      <c r="I132" s="33"/>
      <c r="J132" s="2"/>
      <c r="K132" s="3" t="s">
        <v>147</v>
      </c>
      <c r="L132" s="48"/>
    </row>
    <row r="133" spans="2:12" ht="30" customHeight="1" x14ac:dyDescent="0.4">
      <c r="B133" s="47"/>
      <c r="C133" s="4" t="s">
        <v>10</v>
      </c>
      <c r="D133" s="70" t="s">
        <v>11</v>
      </c>
      <c r="E133" s="70"/>
      <c r="F133" s="70"/>
      <c r="G133" s="70"/>
      <c r="H133" s="70"/>
      <c r="I133" s="70"/>
      <c r="J133" s="70"/>
      <c r="K133" s="44"/>
      <c r="L133" s="48"/>
    </row>
    <row r="134" spans="2:12" ht="30" customHeight="1" x14ac:dyDescent="0.4">
      <c r="B134" s="47"/>
      <c r="C134" s="5" t="s">
        <v>12</v>
      </c>
      <c r="D134" s="6" t="s">
        <v>13</v>
      </c>
      <c r="E134" s="7" t="s">
        <v>14</v>
      </c>
      <c r="F134" s="8" t="s">
        <v>15</v>
      </c>
      <c r="G134" s="7" t="s">
        <v>16</v>
      </c>
      <c r="H134" s="7" t="s">
        <v>17</v>
      </c>
      <c r="I134" s="7" t="s">
        <v>18</v>
      </c>
      <c r="J134" s="7" t="s">
        <v>19</v>
      </c>
      <c r="K134" s="7"/>
      <c r="L134" s="48"/>
    </row>
    <row r="135" spans="2:12" ht="30" hidden="1" customHeight="1" x14ac:dyDescent="0.4">
      <c r="B135" s="47"/>
      <c r="C135" s="9" t="s">
        <v>20</v>
      </c>
      <c r="D135" s="10">
        <v>69800</v>
      </c>
      <c r="E135" s="10">
        <v>64800</v>
      </c>
      <c r="F135" s="10">
        <v>55300</v>
      </c>
      <c r="G135" s="10">
        <v>48700</v>
      </c>
      <c r="H135" s="10">
        <v>40600</v>
      </c>
      <c r="I135" s="10">
        <v>32700</v>
      </c>
      <c r="J135" s="10">
        <v>27900</v>
      </c>
      <c r="K135" s="10"/>
      <c r="L135" s="48"/>
    </row>
    <row r="136" spans="2:12" ht="30" hidden="1" customHeight="1" x14ac:dyDescent="0.4">
      <c r="B136" s="47"/>
      <c r="C136" s="11"/>
      <c r="D136" s="12"/>
      <c r="E136" s="13">
        <v>0.8</v>
      </c>
      <c r="F136" s="13">
        <v>1.5</v>
      </c>
      <c r="G136" s="13">
        <v>3</v>
      </c>
      <c r="H136" s="13">
        <v>3</v>
      </c>
      <c r="I136" s="13"/>
      <c r="J136" s="13"/>
      <c r="K136" s="13"/>
      <c r="L136" s="48"/>
    </row>
    <row r="137" spans="2:12" ht="30" customHeight="1" x14ac:dyDescent="0.4">
      <c r="B137" s="47"/>
      <c r="C137" s="9" t="s">
        <v>21</v>
      </c>
      <c r="D137" s="12"/>
      <c r="E137" s="28">
        <f t="shared" ref="E137:H137" si="16">SUM(E136)</f>
        <v>0.8</v>
      </c>
      <c r="F137" s="28">
        <f t="shared" si="16"/>
        <v>1.5</v>
      </c>
      <c r="G137" s="28">
        <f t="shared" si="16"/>
        <v>3</v>
      </c>
      <c r="H137" s="28">
        <f t="shared" si="16"/>
        <v>3</v>
      </c>
      <c r="I137" s="12"/>
      <c r="J137" s="12"/>
      <c r="K137" s="13"/>
      <c r="L137" s="48"/>
    </row>
    <row r="138" spans="2:12" ht="30" hidden="1" customHeight="1" x14ac:dyDescent="0.4">
      <c r="B138" s="47"/>
      <c r="C138" s="9" t="s">
        <v>22</v>
      </c>
      <c r="D138" s="20">
        <f>D135*D137</f>
        <v>0</v>
      </c>
      <c r="E138" s="20">
        <f t="shared" ref="E138:J138" si="17">E135*E137</f>
        <v>51840</v>
      </c>
      <c r="F138" s="20">
        <f t="shared" si="17"/>
        <v>82950</v>
      </c>
      <c r="G138" s="20">
        <f t="shared" si="17"/>
        <v>146100</v>
      </c>
      <c r="H138" s="20">
        <f t="shared" si="17"/>
        <v>121800</v>
      </c>
      <c r="I138" s="20">
        <f t="shared" si="17"/>
        <v>0</v>
      </c>
      <c r="J138" s="20">
        <f t="shared" si="17"/>
        <v>0</v>
      </c>
      <c r="K138" s="13"/>
      <c r="L138" s="48"/>
    </row>
    <row r="139" spans="2:12" ht="30" hidden="1" customHeight="1" x14ac:dyDescent="0.15">
      <c r="B139" s="47"/>
      <c r="C139" s="15"/>
      <c r="D139" s="16"/>
      <c r="E139" s="34" t="s">
        <v>23</v>
      </c>
      <c r="F139" s="16"/>
      <c r="G139" s="16"/>
      <c r="H139" s="18" t="s">
        <v>24</v>
      </c>
      <c r="I139" s="68">
        <f>SUM(D138:J138)</f>
        <v>402690</v>
      </c>
      <c r="J139" s="69"/>
      <c r="K139" s="19" t="s">
        <v>25</v>
      </c>
      <c r="L139" s="48"/>
    </row>
    <row r="140" spans="2:12" ht="30" customHeight="1" x14ac:dyDescent="0.15">
      <c r="B140" s="47"/>
      <c r="C140" s="32"/>
      <c r="D140" s="33"/>
      <c r="E140" s="33"/>
      <c r="F140" s="33"/>
      <c r="G140" s="33"/>
      <c r="H140" s="34"/>
      <c r="I140" s="34"/>
      <c r="J140" s="34"/>
      <c r="K140" s="37"/>
      <c r="L140" s="48"/>
    </row>
    <row r="141" spans="2:12" ht="30" customHeight="1" x14ac:dyDescent="0.4">
      <c r="B141" s="47"/>
      <c r="C141" s="52" t="s">
        <v>37</v>
      </c>
      <c r="D141" s="53"/>
      <c r="E141" s="53"/>
      <c r="F141" s="53"/>
      <c r="G141" s="53"/>
      <c r="H141" s="53"/>
      <c r="I141" s="33"/>
      <c r="J141" s="2"/>
      <c r="K141" s="3" t="s">
        <v>147</v>
      </c>
      <c r="L141" s="48"/>
    </row>
    <row r="142" spans="2:12" ht="30" customHeight="1" x14ac:dyDescent="0.4">
      <c r="B142" s="47"/>
      <c r="C142" s="4" t="s">
        <v>10</v>
      </c>
      <c r="D142" s="70" t="s">
        <v>11</v>
      </c>
      <c r="E142" s="70"/>
      <c r="F142" s="70"/>
      <c r="G142" s="70"/>
      <c r="H142" s="70"/>
      <c r="I142" s="70"/>
      <c r="J142" s="70"/>
      <c r="K142" s="44"/>
      <c r="L142" s="48"/>
    </row>
    <row r="143" spans="2:12" ht="30" customHeight="1" x14ac:dyDescent="0.4">
      <c r="B143" s="47"/>
      <c r="C143" s="5" t="s">
        <v>12</v>
      </c>
      <c r="D143" s="6" t="s">
        <v>13</v>
      </c>
      <c r="E143" s="7" t="s">
        <v>14</v>
      </c>
      <c r="F143" s="8" t="s">
        <v>15</v>
      </c>
      <c r="G143" s="7" t="s">
        <v>16</v>
      </c>
      <c r="H143" s="7" t="s">
        <v>17</v>
      </c>
      <c r="I143" s="7" t="s">
        <v>18</v>
      </c>
      <c r="J143" s="7" t="s">
        <v>19</v>
      </c>
      <c r="K143" s="7"/>
      <c r="L143" s="48"/>
    </row>
    <row r="144" spans="2:12" ht="30" hidden="1" customHeight="1" x14ac:dyDescent="0.4">
      <c r="B144" s="47"/>
      <c r="C144" s="9" t="s">
        <v>20</v>
      </c>
      <c r="D144" s="10">
        <v>69800</v>
      </c>
      <c r="E144" s="10">
        <v>64800</v>
      </c>
      <c r="F144" s="10">
        <v>55300</v>
      </c>
      <c r="G144" s="10">
        <v>48700</v>
      </c>
      <c r="H144" s="10">
        <v>40600</v>
      </c>
      <c r="I144" s="10">
        <v>32700</v>
      </c>
      <c r="J144" s="10">
        <v>27900</v>
      </c>
      <c r="K144" s="13"/>
      <c r="L144" s="48"/>
    </row>
    <row r="145" spans="2:12" ht="30" hidden="1" customHeight="1" x14ac:dyDescent="0.4">
      <c r="B145" s="47"/>
      <c r="C145" s="11"/>
      <c r="D145" s="12"/>
      <c r="E145" s="13"/>
      <c r="F145" s="13"/>
      <c r="G145" s="13"/>
      <c r="H145" s="13">
        <v>2.6</v>
      </c>
      <c r="I145" s="13">
        <v>4.9000000000000004</v>
      </c>
      <c r="J145" s="13">
        <v>9</v>
      </c>
      <c r="K145" s="13"/>
      <c r="L145" s="48"/>
    </row>
    <row r="146" spans="2:12" ht="30" customHeight="1" x14ac:dyDescent="0.4">
      <c r="B146" s="47"/>
      <c r="C146" s="9" t="s">
        <v>21</v>
      </c>
      <c r="D146" s="12"/>
      <c r="E146" s="12"/>
      <c r="F146" s="12"/>
      <c r="G146" s="12"/>
      <c r="H146" s="28">
        <f t="shared" ref="H146:J146" si="18">SUM(H145)</f>
        <v>2.6</v>
      </c>
      <c r="I146" s="28">
        <f t="shared" si="18"/>
        <v>4.9000000000000004</v>
      </c>
      <c r="J146" s="28">
        <f t="shared" si="18"/>
        <v>9</v>
      </c>
      <c r="K146" s="13"/>
      <c r="L146" s="48"/>
    </row>
    <row r="147" spans="2:12" ht="30" hidden="1" customHeight="1" x14ac:dyDescent="0.4">
      <c r="B147" s="47"/>
      <c r="C147" s="9" t="s">
        <v>22</v>
      </c>
      <c r="D147" s="20">
        <f>D144*D146</f>
        <v>0</v>
      </c>
      <c r="E147" s="20">
        <f t="shared" ref="E147:J147" si="19">E144*E146</f>
        <v>0</v>
      </c>
      <c r="F147" s="20">
        <f t="shared" si="19"/>
        <v>0</v>
      </c>
      <c r="G147" s="20">
        <f t="shared" si="19"/>
        <v>0</v>
      </c>
      <c r="H147" s="20">
        <f t="shared" si="19"/>
        <v>105560</v>
      </c>
      <c r="I147" s="20">
        <f t="shared" si="19"/>
        <v>160230</v>
      </c>
      <c r="J147" s="20">
        <f t="shared" si="19"/>
        <v>251100</v>
      </c>
      <c r="K147" s="13"/>
      <c r="L147" s="48"/>
    </row>
    <row r="148" spans="2:12" ht="30" hidden="1" customHeight="1" x14ac:dyDescent="0.15">
      <c r="B148" s="47"/>
      <c r="C148" s="15"/>
      <c r="D148" s="16"/>
      <c r="E148" s="34" t="s">
        <v>23</v>
      </c>
      <c r="F148" s="16"/>
      <c r="G148" s="16"/>
      <c r="H148" s="18" t="s">
        <v>24</v>
      </c>
      <c r="I148" s="68">
        <f>SUM(D147:J147)</f>
        <v>516890</v>
      </c>
      <c r="J148" s="69"/>
      <c r="K148" s="19"/>
      <c r="L148" s="48"/>
    </row>
    <row r="149" spans="2:12" ht="30" customHeight="1" x14ac:dyDescent="0.15">
      <c r="B149" s="47"/>
      <c r="C149" s="32"/>
      <c r="D149" s="33"/>
      <c r="E149" s="34"/>
      <c r="F149" s="33"/>
      <c r="G149" s="33"/>
      <c r="H149" s="34"/>
      <c r="I149" s="35"/>
      <c r="J149" s="36"/>
      <c r="K149" s="37"/>
      <c r="L149" s="48"/>
    </row>
    <row r="150" spans="2:12" ht="30" customHeight="1" x14ac:dyDescent="0.15">
      <c r="B150" s="47"/>
      <c r="C150" s="49" t="s">
        <v>38</v>
      </c>
      <c r="D150" s="33"/>
      <c r="E150" s="33"/>
      <c r="F150" s="33"/>
      <c r="G150" s="33"/>
      <c r="H150" s="34"/>
      <c r="I150" s="34"/>
      <c r="J150" s="34"/>
      <c r="K150" s="37"/>
      <c r="L150" s="48"/>
    </row>
    <row r="151" spans="2:12" ht="30" customHeight="1" x14ac:dyDescent="0.4">
      <c r="B151" s="47"/>
      <c r="C151" s="52" t="s">
        <v>39</v>
      </c>
      <c r="D151" s="53"/>
      <c r="E151" s="53"/>
      <c r="F151" s="53"/>
      <c r="G151" s="53"/>
      <c r="H151" s="53"/>
      <c r="I151" s="33"/>
      <c r="J151" s="2"/>
      <c r="K151" s="3" t="s">
        <v>147</v>
      </c>
      <c r="L151" s="48"/>
    </row>
    <row r="152" spans="2:12" ht="30" customHeight="1" x14ac:dyDescent="0.4">
      <c r="B152" s="47"/>
      <c r="C152" s="4" t="s">
        <v>10</v>
      </c>
      <c r="D152" s="70" t="s">
        <v>11</v>
      </c>
      <c r="E152" s="70"/>
      <c r="F152" s="70"/>
      <c r="G152" s="70"/>
      <c r="H152" s="70"/>
      <c r="I152" s="70"/>
      <c r="J152" s="70"/>
      <c r="K152" s="44"/>
      <c r="L152" s="48"/>
    </row>
    <row r="153" spans="2:12" ht="30" customHeight="1" x14ac:dyDescent="0.4">
      <c r="B153" s="47"/>
      <c r="C153" s="5" t="s">
        <v>12</v>
      </c>
      <c r="D153" s="6" t="s">
        <v>13</v>
      </c>
      <c r="E153" s="7" t="s">
        <v>14</v>
      </c>
      <c r="F153" s="8" t="s">
        <v>15</v>
      </c>
      <c r="G153" s="7" t="s">
        <v>16</v>
      </c>
      <c r="H153" s="7" t="s">
        <v>17</v>
      </c>
      <c r="I153" s="7" t="s">
        <v>18</v>
      </c>
      <c r="J153" s="7" t="s">
        <v>19</v>
      </c>
      <c r="K153" s="7"/>
      <c r="L153" s="48"/>
    </row>
    <row r="154" spans="2:12" ht="30" hidden="1" customHeight="1" x14ac:dyDescent="0.4">
      <c r="B154" s="47"/>
      <c r="C154" s="9" t="s">
        <v>20</v>
      </c>
      <c r="D154" s="10">
        <v>69800</v>
      </c>
      <c r="E154" s="10">
        <v>64800</v>
      </c>
      <c r="F154" s="10">
        <v>55300</v>
      </c>
      <c r="G154" s="10">
        <v>48700</v>
      </c>
      <c r="H154" s="10">
        <v>40600</v>
      </c>
      <c r="I154" s="10">
        <v>32700</v>
      </c>
      <c r="J154" s="10">
        <v>27900</v>
      </c>
      <c r="K154" s="13"/>
      <c r="L154" s="48"/>
    </row>
    <row r="155" spans="2:12" ht="30" hidden="1" customHeight="1" x14ac:dyDescent="0.4">
      <c r="B155" s="47"/>
      <c r="C155" s="11"/>
      <c r="D155" s="12"/>
      <c r="E155" s="13"/>
      <c r="F155" s="13">
        <v>0.8</v>
      </c>
      <c r="G155" s="13">
        <v>1.5</v>
      </c>
      <c r="H155" s="13">
        <v>1.5</v>
      </c>
      <c r="I155" s="13"/>
      <c r="J155" s="13"/>
      <c r="K155" s="13"/>
      <c r="L155" s="48"/>
    </row>
    <row r="156" spans="2:12" ht="30" customHeight="1" x14ac:dyDescent="0.4">
      <c r="B156" s="47"/>
      <c r="C156" s="9" t="s">
        <v>21</v>
      </c>
      <c r="D156" s="12"/>
      <c r="E156" s="12"/>
      <c r="F156" s="28">
        <f t="shared" ref="F156:H156" si="20">SUM(F155)</f>
        <v>0.8</v>
      </c>
      <c r="G156" s="28">
        <f t="shared" si="20"/>
        <v>1.5</v>
      </c>
      <c r="H156" s="28">
        <f t="shared" si="20"/>
        <v>1.5</v>
      </c>
      <c r="I156" s="12"/>
      <c r="J156" s="12"/>
      <c r="K156" s="13"/>
      <c r="L156" s="48"/>
    </row>
    <row r="157" spans="2:12" ht="30" hidden="1" customHeight="1" x14ac:dyDescent="0.4">
      <c r="B157" s="47"/>
      <c r="C157" s="9" t="s">
        <v>22</v>
      </c>
      <c r="D157" s="20">
        <f>D154*D156</f>
        <v>0</v>
      </c>
      <c r="E157" s="20">
        <f t="shared" ref="E157:J157" si="21">E154*E156</f>
        <v>0</v>
      </c>
      <c r="F157" s="20">
        <f t="shared" si="21"/>
        <v>44240</v>
      </c>
      <c r="G157" s="20">
        <f t="shared" si="21"/>
        <v>73050</v>
      </c>
      <c r="H157" s="20">
        <f t="shared" si="21"/>
        <v>60900</v>
      </c>
      <c r="I157" s="20">
        <f t="shared" si="21"/>
        <v>0</v>
      </c>
      <c r="J157" s="20">
        <f t="shared" si="21"/>
        <v>0</v>
      </c>
      <c r="K157" s="13"/>
      <c r="L157" s="48"/>
    </row>
    <row r="158" spans="2:12" ht="30" hidden="1" customHeight="1" x14ac:dyDescent="0.15">
      <c r="B158" s="47"/>
      <c r="C158" s="15"/>
      <c r="D158" s="16"/>
      <c r="E158" s="34" t="s">
        <v>23</v>
      </c>
      <c r="F158" s="16"/>
      <c r="G158" s="16"/>
      <c r="H158" s="18" t="s">
        <v>24</v>
      </c>
      <c r="I158" s="68">
        <f>SUM(D157:J157)</f>
        <v>178190</v>
      </c>
      <c r="J158" s="69"/>
      <c r="K158" s="19"/>
      <c r="L158" s="48"/>
    </row>
    <row r="159" spans="2:12" ht="30" customHeight="1" x14ac:dyDescent="0.15">
      <c r="B159" s="47"/>
      <c r="C159" s="32"/>
      <c r="D159" s="33"/>
      <c r="E159" s="34"/>
      <c r="F159" s="33"/>
      <c r="G159" s="33"/>
      <c r="H159" s="34"/>
      <c r="I159" s="35"/>
      <c r="J159" s="36"/>
      <c r="K159" s="37"/>
      <c r="L159" s="48"/>
    </row>
    <row r="160" spans="2:12" ht="30" customHeight="1" x14ac:dyDescent="0.15">
      <c r="B160" s="47"/>
      <c r="C160" s="49" t="s">
        <v>40</v>
      </c>
      <c r="D160" s="33"/>
      <c r="E160" s="33"/>
      <c r="F160" s="33"/>
      <c r="G160" s="33"/>
      <c r="H160" s="34"/>
      <c r="I160" s="34"/>
      <c r="J160" s="34"/>
      <c r="K160" s="37"/>
      <c r="L160" s="48"/>
    </row>
    <row r="161" spans="2:12" ht="30" customHeight="1" x14ac:dyDescent="0.4">
      <c r="B161" s="47"/>
      <c r="C161" s="52" t="s">
        <v>41</v>
      </c>
      <c r="D161" s="53"/>
      <c r="E161" s="53"/>
      <c r="F161" s="53"/>
      <c r="G161" s="53"/>
      <c r="H161" s="53"/>
      <c r="I161" s="33"/>
      <c r="J161" s="61"/>
      <c r="K161" s="3" t="s">
        <v>147</v>
      </c>
      <c r="L161" s="48"/>
    </row>
    <row r="162" spans="2:12" ht="30" customHeight="1" x14ac:dyDescent="0.4">
      <c r="B162" s="47"/>
      <c r="C162" s="4" t="s">
        <v>10</v>
      </c>
      <c r="D162" s="78" t="s">
        <v>11</v>
      </c>
      <c r="E162" s="79"/>
      <c r="F162" s="79"/>
      <c r="G162" s="79"/>
      <c r="H162" s="79"/>
      <c r="I162" s="79"/>
      <c r="J162" s="80"/>
      <c r="K162" s="44"/>
      <c r="L162" s="48"/>
    </row>
    <row r="163" spans="2:12" ht="30" customHeight="1" x14ac:dyDescent="0.4">
      <c r="B163" s="47"/>
      <c r="C163" s="5" t="s">
        <v>12</v>
      </c>
      <c r="D163" s="6" t="s">
        <v>13</v>
      </c>
      <c r="E163" s="7" t="s">
        <v>14</v>
      </c>
      <c r="F163" s="8" t="s">
        <v>15</v>
      </c>
      <c r="G163" s="7" t="s">
        <v>16</v>
      </c>
      <c r="H163" s="7" t="s">
        <v>17</v>
      </c>
      <c r="I163" s="7" t="s">
        <v>18</v>
      </c>
      <c r="J163" s="7" t="s">
        <v>19</v>
      </c>
      <c r="K163" s="7"/>
      <c r="L163" s="48"/>
    </row>
    <row r="164" spans="2:12" ht="30" hidden="1" customHeight="1" x14ac:dyDescent="0.4">
      <c r="B164" s="47"/>
      <c r="C164" s="9" t="s">
        <v>20</v>
      </c>
      <c r="D164" s="10">
        <v>69800</v>
      </c>
      <c r="E164" s="10">
        <v>64800</v>
      </c>
      <c r="F164" s="10">
        <v>55300</v>
      </c>
      <c r="G164" s="10">
        <v>48700</v>
      </c>
      <c r="H164" s="10">
        <v>40600</v>
      </c>
      <c r="I164" s="10">
        <v>32700</v>
      </c>
      <c r="J164" s="10">
        <v>27900</v>
      </c>
      <c r="K164" s="13"/>
      <c r="L164" s="48"/>
    </row>
    <row r="165" spans="2:12" ht="30" hidden="1" customHeight="1" x14ac:dyDescent="0.4">
      <c r="B165" s="47"/>
      <c r="C165" s="11"/>
      <c r="D165" s="12"/>
      <c r="E165" s="13"/>
      <c r="F165" s="13">
        <v>0.8</v>
      </c>
      <c r="G165" s="13">
        <v>1.5</v>
      </c>
      <c r="H165" s="13">
        <v>0.8</v>
      </c>
      <c r="I165" s="13"/>
      <c r="J165" s="13"/>
      <c r="K165" s="13"/>
      <c r="L165" s="48"/>
    </row>
    <row r="166" spans="2:12" ht="30" customHeight="1" x14ac:dyDescent="0.4">
      <c r="B166" s="47"/>
      <c r="C166" s="9" t="s">
        <v>21</v>
      </c>
      <c r="D166" s="12"/>
      <c r="E166" s="12"/>
      <c r="F166" s="28">
        <f t="shared" ref="F166:H166" si="22">SUM(F165)</f>
        <v>0.8</v>
      </c>
      <c r="G166" s="28">
        <f t="shared" si="22"/>
        <v>1.5</v>
      </c>
      <c r="H166" s="28">
        <f t="shared" si="22"/>
        <v>0.8</v>
      </c>
      <c r="I166" s="12"/>
      <c r="J166" s="12"/>
      <c r="K166" s="13"/>
      <c r="L166" s="48"/>
    </row>
    <row r="167" spans="2:12" ht="30" hidden="1" customHeight="1" x14ac:dyDescent="0.4">
      <c r="B167" s="47"/>
      <c r="C167" s="9" t="s">
        <v>22</v>
      </c>
      <c r="D167" s="20">
        <f>D164*D166</f>
        <v>0</v>
      </c>
      <c r="E167" s="20">
        <f t="shared" ref="E167:J167" si="23">E164*E166</f>
        <v>0</v>
      </c>
      <c r="F167" s="20">
        <f t="shared" si="23"/>
        <v>44240</v>
      </c>
      <c r="G167" s="20">
        <f t="shared" si="23"/>
        <v>73050</v>
      </c>
      <c r="H167" s="20">
        <f t="shared" si="23"/>
        <v>32480</v>
      </c>
      <c r="I167" s="20">
        <f t="shared" si="23"/>
        <v>0</v>
      </c>
      <c r="J167" s="20">
        <f t="shared" si="23"/>
        <v>0</v>
      </c>
      <c r="K167" s="13"/>
      <c r="L167" s="48"/>
    </row>
    <row r="168" spans="2:12" ht="30" hidden="1" customHeight="1" x14ac:dyDescent="0.15">
      <c r="B168" s="47"/>
      <c r="C168" s="15"/>
      <c r="D168" s="16"/>
      <c r="E168" s="34" t="s">
        <v>23</v>
      </c>
      <c r="F168" s="16"/>
      <c r="G168" s="16"/>
      <c r="H168" s="18" t="s">
        <v>24</v>
      </c>
      <c r="I168" s="68">
        <f>SUM(D167:J167)</f>
        <v>149770</v>
      </c>
      <c r="J168" s="69"/>
      <c r="K168" s="19" t="s">
        <v>25</v>
      </c>
      <c r="L168" s="48"/>
    </row>
    <row r="169" spans="2:12" ht="30" customHeight="1" x14ac:dyDescent="0.15">
      <c r="B169" s="47"/>
      <c r="C169" s="32"/>
      <c r="D169" s="33"/>
      <c r="E169" s="34"/>
      <c r="F169" s="33"/>
      <c r="G169" s="33"/>
      <c r="H169" s="34"/>
      <c r="I169" s="35"/>
      <c r="J169" s="36"/>
      <c r="K169" s="37"/>
      <c r="L169" s="48"/>
    </row>
    <row r="170" spans="2:12" ht="28.5" customHeight="1" x14ac:dyDescent="0.4">
      <c r="B170" s="47"/>
      <c r="C170" s="49" t="s">
        <v>42</v>
      </c>
      <c r="D170" s="33"/>
      <c r="E170" s="33"/>
      <c r="F170" s="33"/>
      <c r="G170" s="33"/>
      <c r="H170" s="50"/>
      <c r="I170" s="33"/>
      <c r="J170" s="77"/>
      <c r="K170" s="77"/>
      <c r="L170" s="48"/>
    </row>
    <row r="171" spans="2:12" ht="30" customHeight="1" x14ac:dyDescent="0.4">
      <c r="B171" s="47"/>
      <c r="C171" s="52" t="s">
        <v>43</v>
      </c>
      <c r="D171" s="53"/>
      <c r="E171" s="53"/>
      <c r="F171" s="53"/>
      <c r="G171" s="53"/>
      <c r="H171" s="53"/>
      <c r="I171" s="33"/>
      <c r="J171" s="2"/>
      <c r="K171" s="3" t="s">
        <v>147</v>
      </c>
      <c r="L171" s="48"/>
    </row>
    <row r="172" spans="2:12" ht="30" customHeight="1" x14ac:dyDescent="0.4">
      <c r="B172" s="47"/>
      <c r="C172" s="4" t="s">
        <v>10</v>
      </c>
      <c r="D172" s="70" t="s">
        <v>11</v>
      </c>
      <c r="E172" s="70"/>
      <c r="F172" s="70"/>
      <c r="G172" s="70"/>
      <c r="H172" s="70"/>
      <c r="I172" s="70"/>
      <c r="J172" s="70"/>
      <c r="K172" s="44"/>
      <c r="L172" s="48"/>
    </row>
    <row r="173" spans="2:12" ht="30" customHeight="1" x14ac:dyDescent="0.4">
      <c r="B173" s="47"/>
      <c r="C173" s="5" t="s">
        <v>12</v>
      </c>
      <c r="D173" s="6" t="s">
        <v>13</v>
      </c>
      <c r="E173" s="7" t="s">
        <v>14</v>
      </c>
      <c r="F173" s="8" t="s">
        <v>15</v>
      </c>
      <c r="G173" s="7" t="s">
        <v>16</v>
      </c>
      <c r="H173" s="7" t="s">
        <v>17</v>
      </c>
      <c r="I173" s="7" t="s">
        <v>18</v>
      </c>
      <c r="J173" s="7" t="s">
        <v>19</v>
      </c>
      <c r="K173" s="7"/>
      <c r="L173" s="48"/>
    </row>
    <row r="174" spans="2:12" ht="30" hidden="1" customHeight="1" x14ac:dyDescent="0.4">
      <c r="B174" s="47"/>
      <c r="C174" s="9" t="s">
        <v>20</v>
      </c>
      <c r="D174" s="10">
        <v>69800</v>
      </c>
      <c r="E174" s="10">
        <v>64800</v>
      </c>
      <c r="F174" s="10">
        <v>55300</v>
      </c>
      <c r="G174" s="10">
        <v>48700</v>
      </c>
      <c r="H174" s="10">
        <v>40600</v>
      </c>
      <c r="I174" s="10">
        <v>32700</v>
      </c>
      <c r="J174" s="10">
        <v>27900</v>
      </c>
      <c r="K174" s="10"/>
      <c r="L174" s="48"/>
    </row>
    <row r="175" spans="2:12" ht="30" hidden="1" customHeight="1" x14ac:dyDescent="0.4">
      <c r="B175" s="47"/>
      <c r="C175" s="11"/>
      <c r="D175" s="12"/>
      <c r="E175" s="13"/>
      <c r="F175" s="13">
        <v>0.8</v>
      </c>
      <c r="G175" s="13">
        <v>1.5</v>
      </c>
      <c r="H175" s="13"/>
      <c r="I175" s="13"/>
      <c r="J175" s="13"/>
      <c r="K175" s="13"/>
      <c r="L175" s="48"/>
    </row>
    <row r="176" spans="2:12" ht="30" customHeight="1" x14ac:dyDescent="0.4">
      <c r="B176" s="47"/>
      <c r="C176" s="9" t="s">
        <v>21</v>
      </c>
      <c r="D176" s="12"/>
      <c r="E176" s="12"/>
      <c r="F176" s="28">
        <f t="shared" ref="F176:G176" si="24">SUM(F175)</f>
        <v>0.8</v>
      </c>
      <c r="G176" s="28">
        <f t="shared" si="24"/>
        <v>1.5</v>
      </c>
      <c r="H176" s="12"/>
      <c r="I176" s="12"/>
      <c r="J176" s="12"/>
      <c r="K176" s="13"/>
      <c r="L176" s="48"/>
    </row>
    <row r="177" spans="2:12" ht="30" hidden="1" customHeight="1" x14ac:dyDescent="0.4">
      <c r="B177" s="47"/>
      <c r="C177" s="9" t="s">
        <v>22</v>
      </c>
      <c r="D177" s="20">
        <f>D174*D176</f>
        <v>0</v>
      </c>
      <c r="E177" s="20">
        <f t="shared" ref="E177:J177" si="25">E174*E176</f>
        <v>0</v>
      </c>
      <c r="F177" s="20">
        <f t="shared" si="25"/>
        <v>44240</v>
      </c>
      <c r="G177" s="20">
        <f t="shared" si="25"/>
        <v>73050</v>
      </c>
      <c r="H177" s="20">
        <f t="shared" si="25"/>
        <v>0</v>
      </c>
      <c r="I177" s="20">
        <f t="shared" si="25"/>
        <v>0</v>
      </c>
      <c r="J177" s="20">
        <f t="shared" si="25"/>
        <v>0</v>
      </c>
      <c r="K177" s="13"/>
      <c r="L177" s="48"/>
    </row>
    <row r="178" spans="2:12" ht="30" hidden="1" customHeight="1" x14ac:dyDescent="0.15">
      <c r="B178" s="47"/>
      <c r="C178" s="15"/>
      <c r="D178" s="16"/>
      <c r="E178" s="34" t="s">
        <v>23</v>
      </c>
      <c r="F178" s="16"/>
      <c r="G178" s="16"/>
      <c r="H178" s="18" t="s">
        <v>24</v>
      </c>
      <c r="I178" s="68">
        <f>SUM(D177:J177)</f>
        <v>117290</v>
      </c>
      <c r="J178" s="69"/>
      <c r="K178" s="19"/>
      <c r="L178" s="48"/>
    </row>
    <row r="179" spans="2:12" ht="30" customHeight="1" x14ac:dyDescent="0.15">
      <c r="B179" s="47"/>
      <c r="C179" s="32"/>
      <c r="D179" s="33"/>
      <c r="E179" s="33"/>
      <c r="F179" s="33"/>
      <c r="G179" s="33"/>
      <c r="H179" s="34"/>
      <c r="I179" s="34"/>
      <c r="J179" s="34"/>
      <c r="K179" s="37"/>
      <c r="L179" s="48"/>
    </row>
    <row r="180" spans="2:12" ht="30" customHeight="1" x14ac:dyDescent="0.4">
      <c r="B180" s="47"/>
      <c r="C180" s="52" t="s">
        <v>44</v>
      </c>
      <c r="D180" s="53"/>
      <c r="E180" s="53"/>
      <c r="F180" s="53"/>
      <c r="G180" s="53"/>
      <c r="H180" s="53"/>
      <c r="I180" s="33"/>
      <c r="J180" s="2"/>
      <c r="K180" s="3" t="s">
        <v>147</v>
      </c>
      <c r="L180" s="48"/>
    </row>
    <row r="181" spans="2:12" ht="30" customHeight="1" x14ac:dyDescent="0.4">
      <c r="B181" s="47"/>
      <c r="C181" s="4" t="s">
        <v>10</v>
      </c>
      <c r="D181" s="70" t="s">
        <v>11</v>
      </c>
      <c r="E181" s="70"/>
      <c r="F181" s="70"/>
      <c r="G181" s="70"/>
      <c r="H181" s="70"/>
      <c r="I181" s="70"/>
      <c r="J181" s="70"/>
      <c r="K181" s="44"/>
      <c r="L181" s="48"/>
    </row>
    <row r="182" spans="2:12" ht="30" customHeight="1" x14ac:dyDescent="0.4">
      <c r="B182" s="47"/>
      <c r="C182" s="5" t="s">
        <v>12</v>
      </c>
      <c r="D182" s="6" t="s">
        <v>13</v>
      </c>
      <c r="E182" s="7" t="s">
        <v>14</v>
      </c>
      <c r="F182" s="8" t="s">
        <v>15</v>
      </c>
      <c r="G182" s="7" t="s">
        <v>16</v>
      </c>
      <c r="H182" s="7" t="s">
        <v>17</v>
      </c>
      <c r="I182" s="7" t="s">
        <v>18</v>
      </c>
      <c r="J182" s="7" t="s">
        <v>19</v>
      </c>
      <c r="K182" s="7"/>
      <c r="L182" s="48"/>
    </row>
    <row r="183" spans="2:12" ht="30" hidden="1" customHeight="1" x14ac:dyDescent="0.4">
      <c r="B183" s="47"/>
      <c r="C183" s="9" t="s">
        <v>20</v>
      </c>
      <c r="D183" s="10">
        <v>69800</v>
      </c>
      <c r="E183" s="10">
        <v>64800</v>
      </c>
      <c r="F183" s="10">
        <v>55300</v>
      </c>
      <c r="G183" s="10">
        <v>48700</v>
      </c>
      <c r="H183" s="10">
        <v>40600</v>
      </c>
      <c r="I183" s="10">
        <v>32700</v>
      </c>
      <c r="J183" s="10">
        <v>27900</v>
      </c>
      <c r="K183" s="13"/>
      <c r="L183" s="48"/>
    </row>
    <row r="184" spans="2:12" ht="30" hidden="1" customHeight="1" x14ac:dyDescent="0.4">
      <c r="B184" s="47"/>
      <c r="C184" s="11"/>
      <c r="D184" s="12"/>
      <c r="E184" s="13"/>
      <c r="F184" s="13">
        <v>0.8</v>
      </c>
      <c r="G184" s="13">
        <v>1.5</v>
      </c>
      <c r="H184" s="13">
        <v>1.5</v>
      </c>
      <c r="I184" s="13">
        <v>2.2999999999999998</v>
      </c>
      <c r="J184" s="13"/>
      <c r="K184" s="13"/>
      <c r="L184" s="48"/>
    </row>
    <row r="185" spans="2:12" ht="30" customHeight="1" x14ac:dyDescent="0.4">
      <c r="B185" s="47"/>
      <c r="C185" s="9" t="s">
        <v>21</v>
      </c>
      <c r="D185" s="12"/>
      <c r="E185" s="12"/>
      <c r="F185" s="28">
        <f t="shared" ref="F185:I185" si="26">SUM(F184)</f>
        <v>0.8</v>
      </c>
      <c r="G185" s="28">
        <f t="shared" si="26"/>
        <v>1.5</v>
      </c>
      <c r="H185" s="28">
        <f t="shared" si="26"/>
        <v>1.5</v>
      </c>
      <c r="I185" s="28">
        <f t="shared" si="26"/>
        <v>2.2999999999999998</v>
      </c>
      <c r="J185" s="12"/>
      <c r="K185" s="13"/>
      <c r="L185" s="48"/>
    </row>
    <row r="186" spans="2:12" ht="30" hidden="1" customHeight="1" x14ac:dyDescent="0.4">
      <c r="B186" s="47"/>
      <c r="C186" s="9" t="s">
        <v>22</v>
      </c>
      <c r="D186" s="20">
        <f>D183*D185</f>
        <v>0</v>
      </c>
      <c r="E186" s="20">
        <f t="shared" ref="E186:J186" si="27">E183*E185</f>
        <v>0</v>
      </c>
      <c r="F186" s="20">
        <f t="shared" si="27"/>
        <v>44240</v>
      </c>
      <c r="G186" s="20">
        <f t="shared" si="27"/>
        <v>73050</v>
      </c>
      <c r="H186" s="20">
        <f t="shared" si="27"/>
        <v>60900</v>
      </c>
      <c r="I186" s="20">
        <f t="shared" si="27"/>
        <v>75210</v>
      </c>
      <c r="J186" s="20">
        <f t="shared" si="27"/>
        <v>0</v>
      </c>
      <c r="K186" s="13"/>
      <c r="L186" s="48"/>
    </row>
    <row r="187" spans="2:12" ht="30" hidden="1" customHeight="1" x14ac:dyDescent="0.15">
      <c r="B187" s="47"/>
      <c r="C187" s="15"/>
      <c r="D187" s="16"/>
      <c r="E187" s="34" t="s">
        <v>23</v>
      </c>
      <c r="F187" s="16"/>
      <c r="G187" s="16"/>
      <c r="H187" s="18" t="s">
        <v>24</v>
      </c>
      <c r="I187" s="68">
        <f>SUM(D186:J186)</f>
        <v>253400</v>
      </c>
      <c r="J187" s="69"/>
      <c r="K187" s="19" t="s">
        <v>25</v>
      </c>
      <c r="L187" s="48"/>
    </row>
    <row r="188" spans="2:12" ht="30" customHeight="1" x14ac:dyDescent="0.15">
      <c r="B188" s="47"/>
      <c r="C188" s="32"/>
      <c r="D188" s="33"/>
      <c r="E188" s="33"/>
      <c r="F188" s="33"/>
      <c r="G188" s="33"/>
      <c r="H188" s="34"/>
      <c r="I188" s="34"/>
      <c r="J188" s="34"/>
      <c r="K188" s="37"/>
      <c r="L188" s="48"/>
    </row>
    <row r="189" spans="2:12" ht="28.5" customHeight="1" x14ac:dyDescent="0.4">
      <c r="B189" s="55"/>
      <c r="C189" s="56"/>
      <c r="D189" s="56"/>
      <c r="E189" s="56"/>
      <c r="F189" s="56"/>
      <c r="G189" s="56"/>
      <c r="H189" s="56"/>
      <c r="I189" s="56"/>
      <c r="J189" s="56"/>
      <c r="K189" s="56"/>
      <c r="L189" s="57"/>
    </row>
    <row r="190" spans="2:12" ht="16.5" customHeight="1" x14ac:dyDescent="0.4">
      <c r="B190" s="33"/>
      <c r="C190" s="33"/>
      <c r="D190" s="33"/>
      <c r="E190" s="33"/>
      <c r="F190" s="33"/>
      <c r="G190" s="33"/>
      <c r="H190" s="33"/>
      <c r="I190" s="33"/>
      <c r="J190" s="33"/>
      <c r="K190" s="33"/>
      <c r="L190" s="33"/>
    </row>
    <row r="191" spans="2:12" x14ac:dyDescent="0.4">
      <c r="C191" s="56"/>
    </row>
    <row r="192" spans="2:12" ht="28.5" customHeight="1" x14ac:dyDescent="0.4">
      <c r="B192" s="45"/>
      <c r="C192" s="58"/>
      <c r="D192" s="16"/>
      <c r="E192" s="16"/>
      <c r="F192" s="16"/>
      <c r="G192" s="16"/>
      <c r="H192" s="16"/>
      <c r="I192" s="16"/>
      <c r="J192" s="16"/>
      <c r="K192" s="16"/>
      <c r="L192" s="46"/>
    </row>
    <row r="193" spans="2:12" ht="30" customHeight="1" x14ac:dyDescent="0.15">
      <c r="B193" s="47"/>
      <c r="C193" s="32"/>
      <c r="D193" s="33"/>
      <c r="E193" s="33"/>
      <c r="F193" s="33"/>
      <c r="G193" s="33"/>
      <c r="H193" s="34"/>
      <c r="I193" s="34"/>
      <c r="J193" s="34"/>
      <c r="K193" s="37"/>
      <c r="L193" s="48"/>
    </row>
    <row r="194" spans="2:12" ht="30" customHeight="1" x14ac:dyDescent="0.4">
      <c r="B194" s="47"/>
      <c r="C194" s="52" t="s">
        <v>45</v>
      </c>
      <c r="D194" s="53"/>
      <c r="E194" s="53"/>
      <c r="F194" s="53"/>
      <c r="G194" s="53"/>
      <c r="H194" s="53"/>
      <c r="I194" s="33"/>
      <c r="J194" s="2"/>
      <c r="K194" s="3" t="s">
        <v>147</v>
      </c>
      <c r="L194" s="48"/>
    </row>
    <row r="195" spans="2:12" ht="30" customHeight="1" x14ac:dyDescent="0.4">
      <c r="B195" s="47"/>
      <c r="C195" s="4" t="s">
        <v>10</v>
      </c>
      <c r="D195" s="70" t="s">
        <v>11</v>
      </c>
      <c r="E195" s="70"/>
      <c r="F195" s="70"/>
      <c r="G195" s="70"/>
      <c r="H195" s="70"/>
      <c r="I195" s="70"/>
      <c r="J195" s="70"/>
      <c r="K195" s="44"/>
      <c r="L195" s="48"/>
    </row>
    <row r="196" spans="2:12" ht="30" customHeight="1" x14ac:dyDescent="0.4">
      <c r="B196" s="47"/>
      <c r="C196" s="5" t="s">
        <v>12</v>
      </c>
      <c r="D196" s="6" t="s">
        <v>13</v>
      </c>
      <c r="E196" s="7" t="s">
        <v>14</v>
      </c>
      <c r="F196" s="8" t="s">
        <v>15</v>
      </c>
      <c r="G196" s="7" t="s">
        <v>16</v>
      </c>
      <c r="H196" s="7" t="s">
        <v>17</v>
      </c>
      <c r="I196" s="7" t="s">
        <v>18</v>
      </c>
      <c r="J196" s="7" t="s">
        <v>19</v>
      </c>
      <c r="K196" s="7"/>
      <c r="L196" s="48"/>
    </row>
    <row r="197" spans="2:12" ht="30" hidden="1" customHeight="1" x14ac:dyDescent="0.4">
      <c r="B197" s="47"/>
      <c r="C197" s="9" t="s">
        <v>20</v>
      </c>
      <c r="D197" s="10">
        <v>69800</v>
      </c>
      <c r="E197" s="10">
        <v>64800</v>
      </c>
      <c r="F197" s="10">
        <v>55300</v>
      </c>
      <c r="G197" s="10">
        <v>48700</v>
      </c>
      <c r="H197" s="10">
        <v>40600</v>
      </c>
      <c r="I197" s="10">
        <v>32700</v>
      </c>
      <c r="J197" s="10">
        <v>27900</v>
      </c>
      <c r="K197" s="13"/>
      <c r="L197" s="48"/>
    </row>
    <row r="198" spans="2:12" ht="30" hidden="1" customHeight="1" x14ac:dyDescent="0.4">
      <c r="B198" s="47"/>
      <c r="C198" s="11"/>
      <c r="D198" s="12"/>
      <c r="E198" s="13"/>
      <c r="F198" s="13">
        <v>0.8</v>
      </c>
      <c r="G198" s="13">
        <v>1.5</v>
      </c>
      <c r="H198" s="13">
        <v>1.5</v>
      </c>
      <c r="I198" s="13">
        <v>2.2999999999999998</v>
      </c>
      <c r="J198" s="13"/>
      <c r="K198" s="13"/>
      <c r="L198" s="48"/>
    </row>
    <row r="199" spans="2:12" ht="30" customHeight="1" x14ac:dyDescent="0.4">
      <c r="B199" s="47"/>
      <c r="C199" s="9" t="s">
        <v>21</v>
      </c>
      <c r="D199" s="12"/>
      <c r="E199" s="12"/>
      <c r="F199" s="28">
        <f t="shared" ref="F199:I199" si="28">SUM(F198)</f>
        <v>0.8</v>
      </c>
      <c r="G199" s="28">
        <f t="shared" si="28"/>
        <v>1.5</v>
      </c>
      <c r="H199" s="28">
        <f t="shared" si="28"/>
        <v>1.5</v>
      </c>
      <c r="I199" s="28">
        <f t="shared" si="28"/>
        <v>2.2999999999999998</v>
      </c>
      <c r="J199" s="12"/>
      <c r="K199" s="13"/>
      <c r="L199" s="48"/>
    </row>
    <row r="200" spans="2:12" ht="30" hidden="1" customHeight="1" x14ac:dyDescent="0.4">
      <c r="B200" s="47"/>
      <c r="C200" s="9" t="s">
        <v>22</v>
      </c>
      <c r="D200" s="20">
        <f>D197*D199</f>
        <v>0</v>
      </c>
      <c r="E200" s="20">
        <f t="shared" ref="E200:J200" si="29">E197*E199</f>
        <v>0</v>
      </c>
      <c r="F200" s="20">
        <f t="shared" si="29"/>
        <v>44240</v>
      </c>
      <c r="G200" s="20">
        <f t="shared" si="29"/>
        <v>73050</v>
      </c>
      <c r="H200" s="20">
        <f t="shared" si="29"/>
        <v>60900</v>
      </c>
      <c r="I200" s="20">
        <f t="shared" si="29"/>
        <v>75210</v>
      </c>
      <c r="J200" s="20">
        <f t="shared" si="29"/>
        <v>0</v>
      </c>
      <c r="K200" s="13"/>
      <c r="L200" s="48"/>
    </row>
    <row r="201" spans="2:12" ht="30" hidden="1" customHeight="1" x14ac:dyDescent="0.15">
      <c r="B201" s="47"/>
      <c r="C201" s="15"/>
      <c r="D201" s="16"/>
      <c r="E201" s="34" t="s">
        <v>23</v>
      </c>
      <c r="F201" s="16"/>
      <c r="G201" s="16"/>
      <c r="H201" s="18" t="s">
        <v>24</v>
      </c>
      <c r="I201" s="68">
        <f>SUM(D200:J200)</f>
        <v>253400</v>
      </c>
      <c r="J201" s="69"/>
      <c r="K201" s="19" t="s">
        <v>25</v>
      </c>
      <c r="L201" s="48"/>
    </row>
    <row r="202" spans="2:12" ht="28.5" customHeight="1" x14ac:dyDescent="0.4">
      <c r="B202" s="47"/>
      <c r="C202" s="49"/>
      <c r="D202" s="33"/>
      <c r="E202" s="33"/>
      <c r="F202" s="33"/>
      <c r="G202" s="33"/>
      <c r="H202" s="50"/>
      <c r="I202" s="33"/>
      <c r="J202" s="77"/>
      <c r="K202" s="77"/>
      <c r="L202" s="48"/>
    </row>
    <row r="203" spans="2:12" ht="30" customHeight="1" x14ac:dyDescent="0.4">
      <c r="B203" s="47"/>
      <c r="C203" s="52" t="s">
        <v>46</v>
      </c>
      <c r="D203" s="53"/>
      <c r="E203" s="53"/>
      <c r="F203" s="53"/>
      <c r="G203" s="53"/>
      <c r="H203" s="53"/>
      <c r="I203" s="33"/>
      <c r="J203" s="2"/>
      <c r="K203" s="3" t="s">
        <v>147</v>
      </c>
      <c r="L203" s="48"/>
    </row>
    <row r="204" spans="2:12" ht="30" customHeight="1" x14ac:dyDescent="0.4">
      <c r="B204" s="47"/>
      <c r="C204" s="4" t="s">
        <v>10</v>
      </c>
      <c r="D204" s="70" t="s">
        <v>11</v>
      </c>
      <c r="E204" s="70"/>
      <c r="F204" s="70"/>
      <c r="G204" s="70"/>
      <c r="H204" s="70"/>
      <c r="I204" s="70"/>
      <c r="J204" s="70"/>
      <c r="K204" s="44"/>
      <c r="L204" s="48"/>
    </row>
    <row r="205" spans="2:12" ht="30" customHeight="1" x14ac:dyDescent="0.4">
      <c r="B205" s="47"/>
      <c r="C205" s="5" t="s">
        <v>12</v>
      </c>
      <c r="D205" s="6" t="s">
        <v>13</v>
      </c>
      <c r="E205" s="7" t="s">
        <v>14</v>
      </c>
      <c r="F205" s="8" t="s">
        <v>15</v>
      </c>
      <c r="G205" s="7" t="s">
        <v>16</v>
      </c>
      <c r="H205" s="7" t="s">
        <v>17</v>
      </c>
      <c r="I205" s="7" t="s">
        <v>18</v>
      </c>
      <c r="J205" s="7" t="s">
        <v>19</v>
      </c>
      <c r="K205" s="7"/>
      <c r="L205" s="48"/>
    </row>
    <row r="206" spans="2:12" ht="30" hidden="1" customHeight="1" x14ac:dyDescent="0.4">
      <c r="B206" s="47"/>
      <c r="C206" s="9" t="s">
        <v>20</v>
      </c>
      <c r="D206" s="10">
        <v>69800</v>
      </c>
      <c r="E206" s="10">
        <v>64800</v>
      </c>
      <c r="F206" s="10">
        <v>55300</v>
      </c>
      <c r="G206" s="10">
        <v>48700</v>
      </c>
      <c r="H206" s="10">
        <v>40600</v>
      </c>
      <c r="I206" s="10">
        <v>32700</v>
      </c>
      <c r="J206" s="10">
        <v>27900</v>
      </c>
      <c r="K206" s="10"/>
      <c r="L206" s="48"/>
    </row>
    <row r="207" spans="2:12" ht="30" hidden="1" customHeight="1" x14ac:dyDescent="0.4">
      <c r="B207" s="47"/>
      <c r="C207" s="11"/>
      <c r="D207" s="12"/>
      <c r="E207" s="13"/>
      <c r="F207" s="13">
        <v>0.8</v>
      </c>
      <c r="G207" s="13">
        <v>1.5</v>
      </c>
      <c r="H207" s="13">
        <v>1.5</v>
      </c>
      <c r="I207" s="13">
        <v>2.2999999999999998</v>
      </c>
      <c r="J207" s="13"/>
      <c r="K207" s="13"/>
      <c r="L207" s="48"/>
    </row>
    <row r="208" spans="2:12" ht="30" customHeight="1" x14ac:dyDescent="0.4">
      <c r="B208" s="47"/>
      <c r="C208" s="9" t="s">
        <v>21</v>
      </c>
      <c r="D208" s="12"/>
      <c r="E208" s="12"/>
      <c r="F208" s="28">
        <f t="shared" ref="F208:I208" si="30">SUM(F207)</f>
        <v>0.8</v>
      </c>
      <c r="G208" s="28">
        <f t="shared" si="30"/>
        <v>1.5</v>
      </c>
      <c r="H208" s="28">
        <f t="shared" si="30"/>
        <v>1.5</v>
      </c>
      <c r="I208" s="28">
        <f t="shared" si="30"/>
        <v>2.2999999999999998</v>
      </c>
      <c r="J208" s="12"/>
      <c r="K208" s="13"/>
      <c r="L208" s="48"/>
    </row>
    <row r="209" spans="2:12" ht="30" hidden="1" customHeight="1" x14ac:dyDescent="0.4">
      <c r="B209" s="47"/>
      <c r="C209" s="9" t="s">
        <v>22</v>
      </c>
      <c r="D209" s="20">
        <f>D206*D208</f>
        <v>0</v>
      </c>
      <c r="E209" s="20">
        <f t="shared" ref="E209:J209" si="31">E206*E208</f>
        <v>0</v>
      </c>
      <c r="F209" s="20">
        <f t="shared" si="31"/>
        <v>44240</v>
      </c>
      <c r="G209" s="20">
        <f t="shared" si="31"/>
        <v>73050</v>
      </c>
      <c r="H209" s="20">
        <f t="shared" si="31"/>
        <v>60900</v>
      </c>
      <c r="I209" s="20">
        <f t="shared" si="31"/>
        <v>75210</v>
      </c>
      <c r="J209" s="20">
        <f t="shared" si="31"/>
        <v>0</v>
      </c>
      <c r="K209" s="13"/>
      <c r="L209" s="48"/>
    </row>
    <row r="210" spans="2:12" ht="30" hidden="1" customHeight="1" x14ac:dyDescent="0.15">
      <c r="B210" s="47"/>
      <c r="C210" s="15"/>
      <c r="D210" s="16"/>
      <c r="E210" s="34" t="s">
        <v>23</v>
      </c>
      <c r="F210" s="16"/>
      <c r="G210" s="16"/>
      <c r="H210" s="18" t="s">
        <v>24</v>
      </c>
      <c r="I210" s="68">
        <f>SUM(D209:J209)</f>
        <v>253400</v>
      </c>
      <c r="J210" s="69"/>
      <c r="K210" s="19" t="s">
        <v>25</v>
      </c>
      <c r="L210" s="48"/>
    </row>
    <row r="211" spans="2:12" ht="30" customHeight="1" x14ac:dyDescent="0.15">
      <c r="B211" s="47"/>
      <c r="C211" s="32"/>
      <c r="D211" s="33"/>
      <c r="E211" s="34"/>
      <c r="F211" s="33"/>
      <c r="G211" s="33"/>
      <c r="H211" s="34"/>
      <c r="I211" s="35"/>
      <c r="J211" s="36"/>
      <c r="K211" s="37"/>
      <c r="L211" s="48"/>
    </row>
    <row r="212" spans="2:12" ht="30" customHeight="1" x14ac:dyDescent="0.15">
      <c r="B212" s="47"/>
      <c r="C212" s="49" t="s">
        <v>47</v>
      </c>
      <c r="D212" s="33"/>
      <c r="E212" s="33"/>
      <c r="F212" s="33"/>
      <c r="G212" s="33"/>
      <c r="H212" s="34"/>
      <c r="I212" s="34"/>
      <c r="J212" s="34"/>
      <c r="K212" s="37"/>
      <c r="L212" s="48"/>
    </row>
    <row r="213" spans="2:12" ht="30" customHeight="1" x14ac:dyDescent="0.4">
      <c r="B213" s="47"/>
      <c r="C213" s="52" t="s">
        <v>48</v>
      </c>
      <c r="D213" s="53"/>
      <c r="E213" s="53"/>
      <c r="F213" s="53"/>
      <c r="G213" s="53"/>
      <c r="H213" s="53"/>
      <c r="I213" s="33"/>
      <c r="J213" s="2"/>
      <c r="K213" s="3" t="s">
        <v>147</v>
      </c>
      <c r="L213" s="48"/>
    </row>
    <row r="214" spans="2:12" ht="30" customHeight="1" x14ac:dyDescent="0.4">
      <c r="B214" s="47"/>
      <c r="C214" s="4" t="s">
        <v>10</v>
      </c>
      <c r="D214" s="70" t="s">
        <v>11</v>
      </c>
      <c r="E214" s="70"/>
      <c r="F214" s="70"/>
      <c r="G214" s="70"/>
      <c r="H214" s="70"/>
      <c r="I214" s="70"/>
      <c r="J214" s="70"/>
      <c r="K214" s="44"/>
      <c r="L214" s="48"/>
    </row>
    <row r="215" spans="2:12" ht="30" customHeight="1" x14ac:dyDescent="0.4">
      <c r="B215" s="47"/>
      <c r="C215" s="5" t="s">
        <v>12</v>
      </c>
      <c r="D215" s="6" t="s">
        <v>13</v>
      </c>
      <c r="E215" s="7" t="s">
        <v>14</v>
      </c>
      <c r="F215" s="8" t="s">
        <v>15</v>
      </c>
      <c r="G215" s="7" t="s">
        <v>16</v>
      </c>
      <c r="H215" s="7" t="s">
        <v>17</v>
      </c>
      <c r="I215" s="7" t="s">
        <v>18</v>
      </c>
      <c r="J215" s="7" t="s">
        <v>19</v>
      </c>
      <c r="K215" s="7"/>
      <c r="L215" s="48"/>
    </row>
    <row r="216" spans="2:12" ht="30" hidden="1" customHeight="1" x14ac:dyDescent="0.4">
      <c r="B216" s="47"/>
      <c r="C216" s="9" t="s">
        <v>20</v>
      </c>
      <c r="D216" s="10">
        <v>69800</v>
      </c>
      <c r="E216" s="10">
        <v>64800</v>
      </c>
      <c r="F216" s="10">
        <v>55300</v>
      </c>
      <c r="G216" s="10">
        <v>48700</v>
      </c>
      <c r="H216" s="10">
        <v>40600</v>
      </c>
      <c r="I216" s="10">
        <v>32700</v>
      </c>
      <c r="J216" s="10">
        <v>27900</v>
      </c>
      <c r="K216" s="10"/>
      <c r="L216" s="48"/>
    </row>
    <row r="217" spans="2:12" ht="30" hidden="1" customHeight="1" x14ac:dyDescent="0.4">
      <c r="B217" s="47"/>
      <c r="C217" s="11"/>
      <c r="D217" s="12"/>
      <c r="E217" s="13"/>
      <c r="F217" s="13"/>
      <c r="G217" s="13">
        <v>2.2999999999999998</v>
      </c>
      <c r="H217" s="13">
        <v>2.2999999999999998</v>
      </c>
      <c r="I217" s="13"/>
      <c r="J217" s="13"/>
      <c r="K217" s="13"/>
      <c r="L217" s="48"/>
    </row>
    <row r="218" spans="2:12" ht="30" customHeight="1" x14ac:dyDescent="0.4">
      <c r="B218" s="47"/>
      <c r="C218" s="9" t="s">
        <v>21</v>
      </c>
      <c r="D218" s="12"/>
      <c r="E218" s="12"/>
      <c r="F218" s="12"/>
      <c r="G218" s="28">
        <f t="shared" ref="G218:H218" si="32">SUM(G217)</f>
        <v>2.2999999999999998</v>
      </c>
      <c r="H218" s="28">
        <f t="shared" si="32"/>
        <v>2.2999999999999998</v>
      </c>
      <c r="I218" s="12"/>
      <c r="J218" s="12"/>
      <c r="K218" s="13"/>
      <c r="L218" s="48"/>
    </row>
    <row r="219" spans="2:12" ht="30" hidden="1" customHeight="1" x14ac:dyDescent="0.4">
      <c r="B219" s="47"/>
      <c r="C219" s="9" t="s">
        <v>22</v>
      </c>
      <c r="D219" s="20">
        <f>D216*D218</f>
        <v>0</v>
      </c>
      <c r="E219" s="20">
        <f t="shared" ref="E219:J219" si="33">E216*E218</f>
        <v>0</v>
      </c>
      <c r="F219" s="20">
        <f t="shared" si="33"/>
        <v>0</v>
      </c>
      <c r="G219" s="20">
        <f t="shared" si="33"/>
        <v>112009.99999999999</v>
      </c>
      <c r="H219" s="20">
        <f t="shared" si="33"/>
        <v>93380</v>
      </c>
      <c r="I219" s="20">
        <f t="shared" si="33"/>
        <v>0</v>
      </c>
      <c r="J219" s="20">
        <f t="shared" si="33"/>
        <v>0</v>
      </c>
      <c r="K219" s="13"/>
      <c r="L219" s="48"/>
    </row>
    <row r="220" spans="2:12" ht="30" hidden="1" customHeight="1" x14ac:dyDescent="0.15">
      <c r="B220" s="47"/>
      <c r="C220" s="15"/>
      <c r="D220" s="16"/>
      <c r="E220" s="34" t="s">
        <v>23</v>
      </c>
      <c r="F220" s="16"/>
      <c r="G220" s="16"/>
      <c r="H220" s="18" t="s">
        <v>24</v>
      </c>
      <c r="I220" s="68">
        <f>SUM(D219:J219)</f>
        <v>205390</v>
      </c>
      <c r="J220" s="69"/>
      <c r="K220" s="19"/>
      <c r="L220" s="48"/>
    </row>
    <row r="221" spans="2:12" ht="30" customHeight="1" x14ac:dyDescent="0.15">
      <c r="B221" s="47"/>
      <c r="C221" s="32"/>
      <c r="D221" s="33"/>
      <c r="E221" s="34"/>
      <c r="F221" s="33"/>
      <c r="G221" s="33"/>
      <c r="H221" s="34"/>
      <c r="I221" s="35"/>
      <c r="J221" s="36"/>
      <c r="K221" s="37"/>
      <c r="L221" s="48"/>
    </row>
    <row r="222" spans="2:12" ht="30" customHeight="1" x14ac:dyDescent="0.15">
      <c r="B222" s="47"/>
      <c r="C222" s="49" t="s">
        <v>49</v>
      </c>
      <c r="D222" s="33"/>
      <c r="E222" s="34"/>
      <c r="F222" s="33"/>
      <c r="G222" s="33"/>
      <c r="H222" s="34"/>
      <c r="I222" s="34"/>
      <c r="J222" s="34"/>
      <c r="K222" s="37"/>
      <c r="L222" s="48"/>
    </row>
    <row r="223" spans="2:12" ht="30" customHeight="1" x14ac:dyDescent="0.4">
      <c r="B223" s="47"/>
      <c r="C223" s="52" t="s">
        <v>50</v>
      </c>
      <c r="D223" s="53"/>
      <c r="E223" s="53"/>
      <c r="F223" s="53"/>
      <c r="G223" s="53"/>
      <c r="H223" s="53"/>
      <c r="I223" s="33"/>
      <c r="J223" s="2"/>
      <c r="K223" s="3" t="s">
        <v>147</v>
      </c>
      <c r="L223" s="48"/>
    </row>
    <row r="224" spans="2:12" ht="30" customHeight="1" x14ac:dyDescent="0.4">
      <c r="B224" s="47"/>
      <c r="C224" s="4" t="s">
        <v>10</v>
      </c>
      <c r="D224" s="70" t="s">
        <v>11</v>
      </c>
      <c r="E224" s="70"/>
      <c r="F224" s="70"/>
      <c r="G224" s="70"/>
      <c r="H224" s="70"/>
      <c r="I224" s="70"/>
      <c r="J224" s="70"/>
      <c r="K224" s="44"/>
      <c r="L224" s="48"/>
    </row>
    <row r="225" spans="2:12" ht="30" customHeight="1" x14ac:dyDescent="0.4">
      <c r="B225" s="47"/>
      <c r="C225" s="5" t="s">
        <v>12</v>
      </c>
      <c r="D225" s="6" t="s">
        <v>13</v>
      </c>
      <c r="E225" s="7" t="s">
        <v>14</v>
      </c>
      <c r="F225" s="8" t="s">
        <v>15</v>
      </c>
      <c r="G225" s="7" t="s">
        <v>16</v>
      </c>
      <c r="H225" s="7" t="s">
        <v>17</v>
      </c>
      <c r="I225" s="7" t="s">
        <v>18</v>
      </c>
      <c r="J225" s="7" t="s">
        <v>19</v>
      </c>
      <c r="K225" s="7"/>
      <c r="L225" s="48"/>
    </row>
    <row r="226" spans="2:12" ht="30" hidden="1" customHeight="1" x14ac:dyDescent="0.4">
      <c r="B226" s="47"/>
      <c r="C226" s="9" t="s">
        <v>20</v>
      </c>
      <c r="D226" s="10">
        <v>69800</v>
      </c>
      <c r="E226" s="10">
        <v>64800</v>
      </c>
      <c r="F226" s="10">
        <v>55300</v>
      </c>
      <c r="G226" s="10">
        <v>48700</v>
      </c>
      <c r="H226" s="10">
        <v>40600</v>
      </c>
      <c r="I226" s="10">
        <v>32700</v>
      </c>
      <c r="J226" s="10">
        <v>27900</v>
      </c>
      <c r="K226" s="13"/>
      <c r="L226" s="48"/>
    </row>
    <row r="227" spans="2:12" ht="30" hidden="1" customHeight="1" x14ac:dyDescent="0.4">
      <c r="B227" s="47"/>
      <c r="C227" s="11"/>
      <c r="D227" s="12"/>
      <c r="E227" s="13"/>
      <c r="F227" s="13">
        <v>0.4</v>
      </c>
      <c r="G227" s="13">
        <v>0.8</v>
      </c>
      <c r="H227" s="13">
        <v>0.8</v>
      </c>
      <c r="I227" s="13">
        <v>1.5</v>
      </c>
      <c r="J227" s="13">
        <v>1.9</v>
      </c>
      <c r="K227" s="13"/>
      <c r="L227" s="48"/>
    </row>
    <row r="228" spans="2:12" ht="30" customHeight="1" x14ac:dyDescent="0.4">
      <c r="B228" s="47"/>
      <c r="C228" s="9" t="s">
        <v>21</v>
      </c>
      <c r="D228" s="12"/>
      <c r="E228" s="12"/>
      <c r="F228" s="28">
        <f t="shared" ref="F228:J228" si="34">SUM(F227)</f>
        <v>0.4</v>
      </c>
      <c r="G228" s="28">
        <f t="shared" si="34"/>
        <v>0.8</v>
      </c>
      <c r="H228" s="28">
        <f t="shared" si="34"/>
        <v>0.8</v>
      </c>
      <c r="I228" s="28">
        <f t="shared" si="34"/>
        <v>1.5</v>
      </c>
      <c r="J228" s="28">
        <f t="shared" si="34"/>
        <v>1.9</v>
      </c>
      <c r="K228" s="13"/>
      <c r="L228" s="48"/>
    </row>
    <row r="229" spans="2:12" ht="30" hidden="1" customHeight="1" x14ac:dyDescent="0.4">
      <c r="B229" s="47"/>
      <c r="C229" s="9" t="s">
        <v>22</v>
      </c>
      <c r="D229" s="20">
        <f>D226*D228</f>
        <v>0</v>
      </c>
      <c r="E229" s="20">
        <f t="shared" ref="E229:J229" si="35">E226*E228</f>
        <v>0</v>
      </c>
      <c r="F229" s="20">
        <f t="shared" si="35"/>
        <v>22120</v>
      </c>
      <c r="G229" s="20">
        <f t="shared" si="35"/>
        <v>38960</v>
      </c>
      <c r="H229" s="20">
        <f t="shared" si="35"/>
        <v>32480</v>
      </c>
      <c r="I229" s="20">
        <f t="shared" si="35"/>
        <v>49050</v>
      </c>
      <c r="J229" s="20">
        <f t="shared" si="35"/>
        <v>53010</v>
      </c>
      <c r="K229" s="13"/>
      <c r="L229" s="48"/>
    </row>
    <row r="230" spans="2:12" ht="30" hidden="1" customHeight="1" x14ac:dyDescent="0.15">
      <c r="B230" s="47"/>
      <c r="C230" s="15"/>
      <c r="D230" s="16"/>
      <c r="E230" s="34" t="s">
        <v>23</v>
      </c>
      <c r="F230" s="16"/>
      <c r="G230" s="16"/>
      <c r="H230" s="18" t="s">
        <v>24</v>
      </c>
      <c r="I230" s="68">
        <f>SUM(D229:J229)</f>
        <v>195620</v>
      </c>
      <c r="J230" s="69"/>
      <c r="K230" s="19"/>
      <c r="L230" s="48"/>
    </row>
    <row r="231" spans="2:12" ht="29.25" customHeight="1" x14ac:dyDescent="0.15">
      <c r="B231" s="47"/>
      <c r="C231" s="32"/>
      <c r="D231" s="33"/>
      <c r="E231" s="34"/>
      <c r="F231" s="33"/>
      <c r="G231" s="33"/>
      <c r="H231" s="34"/>
      <c r="I231" s="34"/>
      <c r="J231" s="34"/>
      <c r="K231" s="37"/>
      <c r="L231" s="48"/>
    </row>
    <row r="232" spans="2:12" ht="29.25" customHeight="1" x14ac:dyDescent="0.4">
      <c r="B232" s="47"/>
      <c r="C232" s="52" t="s">
        <v>51</v>
      </c>
      <c r="D232" s="53"/>
      <c r="E232" s="53"/>
      <c r="F232" s="53"/>
      <c r="G232" s="53"/>
      <c r="H232" s="53"/>
      <c r="I232" s="33"/>
      <c r="J232" s="2"/>
      <c r="K232" s="3" t="s">
        <v>147</v>
      </c>
      <c r="L232" s="48"/>
    </row>
    <row r="233" spans="2:12" ht="29.25" customHeight="1" x14ac:dyDescent="0.4">
      <c r="B233" s="47"/>
      <c r="C233" s="4" t="s">
        <v>10</v>
      </c>
      <c r="D233" s="70" t="s">
        <v>11</v>
      </c>
      <c r="E233" s="70"/>
      <c r="F233" s="70"/>
      <c r="G233" s="70"/>
      <c r="H233" s="70"/>
      <c r="I233" s="70"/>
      <c r="J233" s="70"/>
      <c r="K233" s="44"/>
      <c r="L233" s="48"/>
    </row>
    <row r="234" spans="2:12" ht="29.25" customHeight="1" x14ac:dyDescent="0.4">
      <c r="B234" s="47"/>
      <c r="C234" s="5" t="s">
        <v>12</v>
      </c>
      <c r="D234" s="6" t="s">
        <v>13</v>
      </c>
      <c r="E234" s="7" t="s">
        <v>14</v>
      </c>
      <c r="F234" s="8" t="s">
        <v>15</v>
      </c>
      <c r="G234" s="7" t="s">
        <v>16</v>
      </c>
      <c r="H234" s="7" t="s">
        <v>17</v>
      </c>
      <c r="I234" s="7" t="s">
        <v>18</v>
      </c>
      <c r="J234" s="7" t="s">
        <v>19</v>
      </c>
      <c r="K234" s="7"/>
      <c r="L234" s="48"/>
    </row>
    <row r="235" spans="2:12" ht="29.25" hidden="1" customHeight="1" x14ac:dyDescent="0.4">
      <c r="B235" s="47"/>
      <c r="C235" s="9" t="s">
        <v>20</v>
      </c>
      <c r="D235" s="10">
        <v>69800</v>
      </c>
      <c r="E235" s="10">
        <v>64800</v>
      </c>
      <c r="F235" s="10">
        <v>55300</v>
      </c>
      <c r="G235" s="10">
        <v>48700</v>
      </c>
      <c r="H235" s="10">
        <v>40600</v>
      </c>
      <c r="I235" s="10">
        <v>32700</v>
      </c>
      <c r="J235" s="10">
        <v>27900</v>
      </c>
      <c r="K235" s="13"/>
      <c r="L235" s="48"/>
    </row>
    <row r="236" spans="2:12" ht="29.25" hidden="1" customHeight="1" x14ac:dyDescent="0.4">
      <c r="B236" s="47"/>
      <c r="C236" s="11"/>
      <c r="D236" s="12"/>
      <c r="E236" s="13"/>
      <c r="F236" s="13"/>
      <c r="G236" s="13">
        <v>0.4</v>
      </c>
      <c r="H236" s="13">
        <v>0.4</v>
      </c>
      <c r="I236" s="13">
        <v>1.5</v>
      </c>
      <c r="J236" s="13">
        <v>1.9</v>
      </c>
      <c r="K236" s="13"/>
      <c r="L236" s="48"/>
    </row>
    <row r="237" spans="2:12" ht="29.25" customHeight="1" x14ac:dyDescent="0.4">
      <c r="B237" s="47"/>
      <c r="C237" s="9" t="s">
        <v>21</v>
      </c>
      <c r="D237" s="12"/>
      <c r="E237" s="12"/>
      <c r="F237" s="12"/>
      <c r="G237" s="28">
        <f t="shared" ref="G237:J237" si="36">SUM(G236)</f>
        <v>0.4</v>
      </c>
      <c r="H237" s="28">
        <f t="shared" si="36"/>
        <v>0.4</v>
      </c>
      <c r="I237" s="28">
        <f t="shared" si="36"/>
        <v>1.5</v>
      </c>
      <c r="J237" s="28">
        <f t="shared" si="36"/>
        <v>1.9</v>
      </c>
      <c r="K237" s="13"/>
      <c r="L237" s="48"/>
    </row>
    <row r="238" spans="2:12" ht="29.25" hidden="1" customHeight="1" x14ac:dyDescent="0.4">
      <c r="B238" s="47"/>
      <c r="C238" s="9" t="s">
        <v>22</v>
      </c>
      <c r="D238" s="20">
        <f>D235*D237</f>
        <v>0</v>
      </c>
      <c r="E238" s="20">
        <f t="shared" ref="E238:J238" si="37">E235*E237</f>
        <v>0</v>
      </c>
      <c r="F238" s="20">
        <f t="shared" si="37"/>
        <v>0</v>
      </c>
      <c r="G238" s="20">
        <f t="shared" si="37"/>
        <v>19480</v>
      </c>
      <c r="H238" s="20">
        <f t="shared" si="37"/>
        <v>16240</v>
      </c>
      <c r="I238" s="20">
        <f t="shared" si="37"/>
        <v>49050</v>
      </c>
      <c r="J238" s="20">
        <f t="shared" si="37"/>
        <v>53010</v>
      </c>
      <c r="K238" s="13"/>
      <c r="L238" s="48"/>
    </row>
    <row r="239" spans="2:12" ht="29.25" hidden="1" customHeight="1" x14ac:dyDescent="0.15">
      <c r="B239" s="47"/>
      <c r="C239" s="15"/>
      <c r="D239" s="16"/>
      <c r="E239" s="34" t="s">
        <v>23</v>
      </c>
      <c r="F239" s="16"/>
      <c r="G239" s="16"/>
      <c r="H239" s="18" t="s">
        <v>24</v>
      </c>
      <c r="I239" s="68">
        <f>SUM(D238:J238)</f>
        <v>137780</v>
      </c>
      <c r="J239" s="69"/>
      <c r="K239" s="19" t="s">
        <v>25</v>
      </c>
      <c r="L239" s="48"/>
    </row>
    <row r="240" spans="2:12" ht="29.25" customHeight="1" x14ac:dyDescent="0.4">
      <c r="B240" s="47"/>
      <c r="C240" s="49"/>
      <c r="D240" s="33"/>
      <c r="E240" s="33"/>
      <c r="F240" s="33"/>
      <c r="G240" s="33"/>
      <c r="H240" s="33"/>
      <c r="I240" s="33"/>
      <c r="J240" s="33"/>
      <c r="K240" s="33"/>
      <c r="L240" s="48"/>
    </row>
    <row r="241" spans="2:12" ht="29.25" customHeight="1" x14ac:dyDescent="0.4">
      <c r="B241" s="47"/>
      <c r="C241" s="52" t="s">
        <v>52</v>
      </c>
      <c r="D241" s="53"/>
      <c r="E241" s="53"/>
      <c r="F241" s="53"/>
      <c r="G241" s="53"/>
      <c r="H241" s="53"/>
      <c r="I241" s="33"/>
      <c r="J241" s="2"/>
      <c r="K241" s="3" t="s">
        <v>147</v>
      </c>
      <c r="L241" s="48"/>
    </row>
    <row r="242" spans="2:12" ht="29.25" customHeight="1" x14ac:dyDescent="0.4">
      <c r="B242" s="47"/>
      <c r="C242" s="4" t="s">
        <v>10</v>
      </c>
      <c r="D242" s="70" t="s">
        <v>11</v>
      </c>
      <c r="E242" s="70"/>
      <c r="F242" s="70"/>
      <c r="G242" s="70"/>
      <c r="H242" s="70"/>
      <c r="I242" s="70"/>
      <c r="J242" s="70"/>
      <c r="K242" s="44"/>
      <c r="L242" s="48"/>
    </row>
    <row r="243" spans="2:12" ht="29.25" customHeight="1" x14ac:dyDescent="0.4">
      <c r="B243" s="47"/>
      <c r="C243" s="5" t="s">
        <v>12</v>
      </c>
      <c r="D243" s="6" t="s">
        <v>13</v>
      </c>
      <c r="E243" s="7" t="s">
        <v>14</v>
      </c>
      <c r="F243" s="8" t="s">
        <v>15</v>
      </c>
      <c r="G243" s="7" t="s">
        <v>16</v>
      </c>
      <c r="H243" s="7" t="s">
        <v>17</v>
      </c>
      <c r="I243" s="7" t="s">
        <v>18</v>
      </c>
      <c r="J243" s="7" t="s">
        <v>19</v>
      </c>
      <c r="K243" s="7"/>
      <c r="L243" s="48"/>
    </row>
    <row r="244" spans="2:12" ht="29.25" hidden="1" customHeight="1" x14ac:dyDescent="0.4">
      <c r="B244" s="47"/>
      <c r="C244" s="9" t="s">
        <v>20</v>
      </c>
      <c r="D244" s="10">
        <v>69800</v>
      </c>
      <c r="E244" s="10">
        <v>64800</v>
      </c>
      <c r="F244" s="10">
        <v>55300</v>
      </c>
      <c r="G244" s="10">
        <v>48700</v>
      </c>
      <c r="H244" s="10">
        <v>40600</v>
      </c>
      <c r="I244" s="10">
        <v>32700</v>
      </c>
      <c r="J244" s="10">
        <v>27900</v>
      </c>
      <c r="K244" s="10"/>
      <c r="L244" s="48"/>
    </row>
    <row r="245" spans="2:12" ht="29.25" hidden="1" customHeight="1" x14ac:dyDescent="0.4">
      <c r="B245" s="47"/>
      <c r="C245" s="11"/>
      <c r="D245" s="12"/>
      <c r="E245" s="13"/>
      <c r="F245" s="13"/>
      <c r="G245" s="13">
        <v>0.4</v>
      </c>
      <c r="H245" s="13">
        <v>0.4</v>
      </c>
      <c r="I245" s="13">
        <v>1.5</v>
      </c>
      <c r="J245" s="13">
        <v>1.9</v>
      </c>
      <c r="K245" s="13"/>
      <c r="L245" s="48"/>
    </row>
    <row r="246" spans="2:12" ht="29.25" customHeight="1" x14ac:dyDescent="0.4">
      <c r="B246" s="47"/>
      <c r="C246" s="9" t="s">
        <v>21</v>
      </c>
      <c r="D246" s="12"/>
      <c r="E246" s="12"/>
      <c r="F246" s="12"/>
      <c r="G246" s="28">
        <f t="shared" ref="G246:J246" si="38">SUM(G245)</f>
        <v>0.4</v>
      </c>
      <c r="H246" s="28">
        <f t="shared" si="38"/>
        <v>0.4</v>
      </c>
      <c r="I246" s="28">
        <f t="shared" si="38"/>
        <v>1.5</v>
      </c>
      <c r="J246" s="28">
        <f t="shared" si="38"/>
        <v>1.9</v>
      </c>
      <c r="K246" s="13"/>
      <c r="L246" s="48"/>
    </row>
    <row r="247" spans="2:12" ht="29.25" hidden="1" customHeight="1" x14ac:dyDescent="0.4">
      <c r="B247" s="47"/>
      <c r="C247" s="9" t="s">
        <v>22</v>
      </c>
      <c r="D247" s="20">
        <f>D244*D246</f>
        <v>0</v>
      </c>
      <c r="E247" s="20">
        <f t="shared" ref="E247:J247" si="39">E244*E246</f>
        <v>0</v>
      </c>
      <c r="F247" s="20">
        <f t="shared" si="39"/>
        <v>0</v>
      </c>
      <c r="G247" s="20">
        <f t="shared" si="39"/>
        <v>19480</v>
      </c>
      <c r="H247" s="20">
        <f t="shared" si="39"/>
        <v>16240</v>
      </c>
      <c r="I247" s="20">
        <f t="shared" si="39"/>
        <v>49050</v>
      </c>
      <c r="J247" s="20">
        <f t="shared" si="39"/>
        <v>53010</v>
      </c>
      <c r="K247" s="13"/>
      <c r="L247" s="48"/>
    </row>
    <row r="248" spans="2:12" ht="29.25" hidden="1" customHeight="1" x14ac:dyDescent="0.15">
      <c r="B248" s="47"/>
      <c r="C248" s="15"/>
      <c r="D248" s="16"/>
      <c r="E248" s="34" t="s">
        <v>23</v>
      </c>
      <c r="F248" s="16"/>
      <c r="G248" s="16"/>
      <c r="H248" s="18" t="s">
        <v>24</v>
      </c>
      <c r="I248" s="68">
        <f>SUM(D247:J247)</f>
        <v>137780</v>
      </c>
      <c r="J248" s="69"/>
      <c r="K248" s="19"/>
      <c r="L248" s="48"/>
    </row>
    <row r="249" spans="2:12" ht="29.25" customHeight="1" x14ac:dyDescent="0.15">
      <c r="B249" s="47"/>
      <c r="C249" s="32"/>
      <c r="D249" s="33"/>
      <c r="E249" s="34"/>
      <c r="F249" s="33"/>
      <c r="G249" s="33"/>
      <c r="H249" s="34"/>
      <c r="I249" s="35"/>
      <c r="J249" s="43"/>
      <c r="K249" s="37"/>
      <c r="L249" s="48"/>
    </row>
    <row r="250" spans="2:12" ht="29.25" customHeight="1" x14ac:dyDescent="0.15">
      <c r="B250" s="47"/>
      <c r="C250" s="49" t="s">
        <v>0</v>
      </c>
      <c r="D250" s="33"/>
      <c r="E250" s="34"/>
      <c r="F250" s="33"/>
      <c r="G250" s="33"/>
      <c r="H250" s="34"/>
      <c r="I250" s="34"/>
      <c r="J250" s="34"/>
      <c r="K250" s="37"/>
      <c r="L250" s="48"/>
    </row>
    <row r="251" spans="2:12" ht="29.25" customHeight="1" x14ac:dyDescent="0.4">
      <c r="B251" s="47"/>
      <c r="C251" s="52" t="s">
        <v>53</v>
      </c>
      <c r="D251" s="53"/>
      <c r="E251" s="53"/>
      <c r="F251" s="53"/>
      <c r="G251" s="53"/>
      <c r="H251" s="53"/>
      <c r="I251" s="33"/>
      <c r="J251" s="2"/>
      <c r="K251" s="3" t="s">
        <v>147</v>
      </c>
      <c r="L251" s="48"/>
    </row>
    <row r="252" spans="2:12" ht="29.25" customHeight="1" x14ac:dyDescent="0.4">
      <c r="B252" s="47"/>
      <c r="C252" s="4" t="s">
        <v>10</v>
      </c>
      <c r="D252" s="70" t="s">
        <v>11</v>
      </c>
      <c r="E252" s="70"/>
      <c r="F252" s="70"/>
      <c r="G252" s="70"/>
      <c r="H252" s="70"/>
      <c r="I252" s="70"/>
      <c r="J252" s="70"/>
      <c r="K252" s="44"/>
      <c r="L252" s="48"/>
    </row>
    <row r="253" spans="2:12" ht="29.25" customHeight="1" x14ac:dyDescent="0.4">
      <c r="B253" s="47"/>
      <c r="C253" s="5" t="s">
        <v>12</v>
      </c>
      <c r="D253" s="6" t="s">
        <v>13</v>
      </c>
      <c r="E253" s="7" t="s">
        <v>14</v>
      </c>
      <c r="F253" s="8" t="s">
        <v>15</v>
      </c>
      <c r="G253" s="7" t="s">
        <v>16</v>
      </c>
      <c r="H253" s="7" t="s">
        <v>17</v>
      </c>
      <c r="I253" s="7" t="s">
        <v>18</v>
      </c>
      <c r="J253" s="7" t="s">
        <v>19</v>
      </c>
      <c r="K253" s="7"/>
      <c r="L253" s="48"/>
    </row>
    <row r="254" spans="2:12" ht="29.25" hidden="1" customHeight="1" x14ac:dyDescent="0.4">
      <c r="B254" s="47"/>
      <c r="C254" s="9" t="s">
        <v>20</v>
      </c>
      <c r="D254" s="10">
        <v>69800</v>
      </c>
      <c r="E254" s="10">
        <v>64800</v>
      </c>
      <c r="F254" s="10">
        <v>55300</v>
      </c>
      <c r="G254" s="10">
        <v>48700</v>
      </c>
      <c r="H254" s="10">
        <v>40600</v>
      </c>
      <c r="I254" s="10">
        <v>32700</v>
      </c>
      <c r="J254" s="10">
        <v>27900</v>
      </c>
      <c r="K254" s="13"/>
      <c r="L254" s="48"/>
    </row>
    <row r="255" spans="2:12" ht="29.25" hidden="1" customHeight="1" x14ac:dyDescent="0.4">
      <c r="B255" s="47"/>
      <c r="C255" s="11"/>
      <c r="D255" s="12"/>
      <c r="E255" s="13"/>
      <c r="F255" s="13"/>
      <c r="G255" s="13">
        <v>0.4</v>
      </c>
      <c r="H255" s="13">
        <v>0.4</v>
      </c>
      <c r="I255" s="13">
        <v>1.5</v>
      </c>
      <c r="J255" s="13">
        <v>1.9</v>
      </c>
      <c r="K255" s="13"/>
      <c r="L255" s="48"/>
    </row>
    <row r="256" spans="2:12" ht="29.25" customHeight="1" x14ac:dyDescent="0.4">
      <c r="B256" s="47"/>
      <c r="C256" s="9" t="s">
        <v>21</v>
      </c>
      <c r="D256" s="12"/>
      <c r="E256" s="12"/>
      <c r="F256" s="12"/>
      <c r="G256" s="28">
        <f t="shared" ref="G256:J256" si="40">SUM(G255)</f>
        <v>0.4</v>
      </c>
      <c r="H256" s="28">
        <f t="shared" si="40"/>
        <v>0.4</v>
      </c>
      <c r="I256" s="28">
        <f t="shared" si="40"/>
        <v>1.5</v>
      </c>
      <c r="J256" s="28">
        <f t="shared" si="40"/>
        <v>1.9</v>
      </c>
      <c r="K256" s="13"/>
      <c r="L256" s="48"/>
    </row>
    <row r="257" spans="2:12" ht="29.25" hidden="1" customHeight="1" x14ac:dyDescent="0.4">
      <c r="B257" s="47"/>
      <c r="C257" s="9" t="s">
        <v>22</v>
      </c>
      <c r="D257" s="20">
        <f>D254*D256</f>
        <v>0</v>
      </c>
      <c r="E257" s="20">
        <f t="shared" ref="E257:J257" si="41">E254*E256</f>
        <v>0</v>
      </c>
      <c r="F257" s="20">
        <f t="shared" si="41"/>
        <v>0</v>
      </c>
      <c r="G257" s="20">
        <f t="shared" si="41"/>
        <v>19480</v>
      </c>
      <c r="H257" s="20">
        <f t="shared" si="41"/>
        <v>16240</v>
      </c>
      <c r="I257" s="20">
        <f t="shared" si="41"/>
        <v>49050</v>
      </c>
      <c r="J257" s="20">
        <f t="shared" si="41"/>
        <v>53010</v>
      </c>
      <c r="K257" s="13"/>
      <c r="L257" s="48"/>
    </row>
    <row r="258" spans="2:12" ht="29.25" hidden="1" customHeight="1" x14ac:dyDescent="0.15">
      <c r="B258" s="47"/>
      <c r="C258" s="15"/>
      <c r="D258" s="16"/>
      <c r="E258" s="34" t="s">
        <v>23</v>
      </c>
      <c r="F258" s="16"/>
      <c r="G258" s="16"/>
      <c r="H258" s="18" t="s">
        <v>24</v>
      </c>
      <c r="I258" s="68">
        <f>SUM(D257:J257)</f>
        <v>137780</v>
      </c>
      <c r="J258" s="69"/>
      <c r="K258" s="19"/>
      <c r="L258" s="48"/>
    </row>
    <row r="259" spans="2:12" ht="29.25" customHeight="1" x14ac:dyDescent="0.15">
      <c r="B259" s="47"/>
      <c r="C259" s="32"/>
      <c r="D259" s="33"/>
      <c r="E259" s="34"/>
      <c r="F259" s="33"/>
      <c r="G259" s="33"/>
      <c r="H259" s="34"/>
      <c r="I259" s="35"/>
      <c r="J259" s="36"/>
      <c r="K259" s="37"/>
      <c r="L259" s="48"/>
    </row>
    <row r="260" spans="2:12" ht="29.25" customHeight="1" x14ac:dyDescent="0.15">
      <c r="B260" s="47"/>
      <c r="C260" s="32"/>
      <c r="D260" s="33"/>
      <c r="E260" s="34"/>
      <c r="F260" s="33"/>
      <c r="G260" s="33"/>
      <c r="H260" s="34"/>
      <c r="I260" s="35"/>
      <c r="J260" s="36"/>
      <c r="K260" s="37"/>
      <c r="L260" s="48"/>
    </row>
    <row r="261" spans="2:12" ht="28.5" customHeight="1" x14ac:dyDescent="0.4">
      <c r="B261" s="55"/>
      <c r="C261" s="56"/>
      <c r="D261" s="56"/>
      <c r="E261" s="56"/>
      <c r="F261" s="56"/>
      <c r="G261" s="56"/>
      <c r="H261" s="56"/>
      <c r="I261" s="56"/>
      <c r="J261" s="56"/>
      <c r="K261" s="56"/>
      <c r="L261" s="57"/>
    </row>
    <row r="262" spans="2:12" ht="16.5" customHeight="1" x14ac:dyDescent="0.4">
      <c r="B262" s="33"/>
      <c r="C262" s="33"/>
      <c r="D262" s="33"/>
      <c r="E262" s="33"/>
      <c r="F262" s="33"/>
      <c r="G262" s="33"/>
      <c r="H262" s="33"/>
      <c r="I262" s="33"/>
      <c r="J262" s="33"/>
      <c r="K262" s="33"/>
      <c r="L262" s="33"/>
    </row>
    <row r="263" spans="2:12" x14ac:dyDescent="0.4">
      <c r="C263" s="56"/>
    </row>
    <row r="264" spans="2:12" ht="28.5" customHeight="1" x14ac:dyDescent="0.4">
      <c r="B264" s="45"/>
      <c r="C264" s="58"/>
      <c r="D264" s="16"/>
      <c r="E264" s="16"/>
      <c r="F264" s="16"/>
      <c r="G264" s="16"/>
      <c r="H264" s="16"/>
      <c r="I264" s="16"/>
      <c r="J264" s="16"/>
      <c r="K264" s="16"/>
      <c r="L264" s="46"/>
    </row>
    <row r="265" spans="2:12" ht="29.25" customHeight="1" x14ac:dyDescent="0.15">
      <c r="B265" s="47"/>
      <c r="C265" s="32"/>
      <c r="D265" s="33"/>
      <c r="E265" s="34"/>
      <c r="F265" s="33"/>
      <c r="G265" s="33"/>
      <c r="H265" s="34"/>
      <c r="I265" s="35"/>
      <c r="J265" s="36"/>
      <c r="K265" s="37"/>
      <c r="L265" s="48"/>
    </row>
    <row r="266" spans="2:12" ht="29.25" customHeight="1" x14ac:dyDescent="0.15">
      <c r="B266" s="47"/>
      <c r="C266" s="49" t="s">
        <v>6</v>
      </c>
      <c r="D266" s="33"/>
      <c r="E266" s="33"/>
      <c r="F266" s="33"/>
      <c r="G266" s="33"/>
      <c r="H266" s="34"/>
      <c r="I266" s="34"/>
      <c r="J266" s="34"/>
      <c r="K266" s="37"/>
      <c r="L266" s="48"/>
    </row>
    <row r="267" spans="2:12" ht="29.25" customHeight="1" x14ac:dyDescent="0.4">
      <c r="B267" s="47"/>
      <c r="C267" s="52" t="s">
        <v>54</v>
      </c>
      <c r="D267" s="53"/>
      <c r="E267" s="53"/>
      <c r="F267" s="53"/>
      <c r="G267" s="53"/>
      <c r="H267" s="53"/>
      <c r="I267" s="33"/>
      <c r="J267" s="2"/>
      <c r="K267" s="3" t="s">
        <v>147</v>
      </c>
      <c r="L267" s="48"/>
    </row>
    <row r="268" spans="2:12" ht="29.25" customHeight="1" x14ac:dyDescent="0.4">
      <c r="B268" s="47"/>
      <c r="C268" s="4" t="s">
        <v>10</v>
      </c>
      <c r="D268" s="70" t="s">
        <v>11</v>
      </c>
      <c r="E268" s="70"/>
      <c r="F268" s="70"/>
      <c r="G268" s="70"/>
      <c r="H268" s="70"/>
      <c r="I268" s="70"/>
      <c r="J268" s="70"/>
      <c r="K268" s="44"/>
      <c r="L268" s="48"/>
    </row>
    <row r="269" spans="2:12" ht="29.25" customHeight="1" x14ac:dyDescent="0.4">
      <c r="B269" s="47"/>
      <c r="C269" s="5" t="s">
        <v>12</v>
      </c>
      <c r="D269" s="6" t="s">
        <v>13</v>
      </c>
      <c r="E269" s="7" t="s">
        <v>14</v>
      </c>
      <c r="F269" s="8" t="s">
        <v>15</v>
      </c>
      <c r="G269" s="7" t="s">
        <v>16</v>
      </c>
      <c r="H269" s="7" t="s">
        <v>17</v>
      </c>
      <c r="I269" s="7" t="s">
        <v>18</v>
      </c>
      <c r="J269" s="7" t="s">
        <v>19</v>
      </c>
      <c r="K269" s="7"/>
      <c r="L269" s="48"/>
    </row>
    <row r="270" spans="2:12" ht="29.25" hidden="1" customHeight="1" x14ac:dyDescent="0.4">
      <c r="B270" s="47"/>
      <c r="C270" s="9" t="s">
        <v>20</v>
      </c>
      <c r="D270" s="10">
        <v>69800</v>
      </c>
      <c r="E270" s="10">
        <v>64800</v>
      </c>
      <c r="F270" s="10">
        <v>55300</v>
      </c>
      <c r="G270" s="10">
        <v>48700</v>
      </c>
      <c r="H270" s="10">
        <v>40600</v>
      </c>
      <c r="I270" s="10">
        <v>32700</v>
      </c>
      <c r="J270" s="10">
        <v>27900</v>
      </c>
      <c r="K270" s="10"/>
      <c r="L270" s="48"/>
    </row>
    <row r="271" spans="2:12" ht="29.25" hidden="1" customHeight="1" x14ac:dyDescent="0.4">
      <c r="B271" s="47"/>
      <c r="C271" s="11"/>
      <c r="D271" s="12"/>
      <c r="E271" s="13"/>
      <c r="F271" s="13">
        <v>0.8</v>
      </c>
      <c r="G271" s="13">
        <v>0.8</v>
      </c>
      <c r="H271" s="13">
        <v>0.8</v>
      </c>
      <c r="I271" s="13"/>
      <c r="J271" s="13"/>
      <c r="K271" s="13"/>
      <c r="L271" s="48"/>
    </row>
    <row r="272" spans="2:12" ht="29.25" customHeight="1" x14ac:dyDescent="0.4">
      <c r="B272" s="47"/>
      <c r="C272" s="9" t="s">
        <v>21</v>
      </c>
      <c r="D272" s="12"/>
      <c r="E272" s="12"/>
      <c r="F272" s="28">
        <f t="shared" ref="F272:H272" si="42">SUM(F271)</f>
        <v>0.8</v>
      </c>
      <c r="G272" s="28">
        <f t="shared" si="42"/>
        <v>0.8</v>
      </c>
      <c r="H272" s="28">
        <f t="shared" si="42"/>
        <v>0.8</v>
      </c>
      <c r="I272" s="12"/>
      <c r="J272" s="12"/>
      <c r="K272" s="13"/>
      <c r="L272" s="48"/>
    </row>
    <row r="273" spans="2:12" ht="29.25" hidden="1" customHeight="1" x14ac:dyDescent="0.4">
      <c r="B273" s="47"/>
      <c r="C273" s="9" t="s">
        <v>22</v>
      </c>
      <c r="D273" s="20">
        <f>D270*D272</f>
        <v>0</v>
      </c>
      <c r="E273" s="20">
        <f t="shared" ref="E273:J273" si="43">E270*E272</f>
        <v>0</v>
      </c>
      <c r="F273" s="20">
        <f t="shared" si="43"/>
        <v>44240</v>
      </c>
      <c r="G273" s="20">
        <f t="shared" si="43"/>
        <v>38960</v>
      </c>
      <c r="H273" s="20">
        <f t="shared" si="43"/>
        <v>32480</v>
      </c>
      <c r="I273" s="20">
        <f t="shared" si="43"/>
        <v>0</v>
      </c>
      <c r="J273" s="20">
        <f t="shared" si="43"/>
        <v>0</v>
      </c>
      <c r="K273" s="13"/>
      <c r="L273" s="48"/>
    </row>
    <row r="274" spans="2:12" ht="29.25" hidden="1" customHeight="1" x14ac:dyDescent="0.15">
      <c r="B274" s="47"/>
      <c r="C274" s="15"/>
      <c r="D274" s="16"/>
      <c r="E274" s="34" t="s">
        <v>23</v>
      </c>
      <c r="F274" s="16"/>
      <c r="G274" s="16"/>
      <c r="H274" s="18" t="s">
        <v>24</v>
      </c>
      <c r="I274" s="68">
        <f>SUM(D273:J273)</f>
        <v>115680</v>
      </c>
      <c r="J274" s="69"/>
      <c r="K274" s="19"/>
      <c r="L274" s="48"/>
    </row>
    <row r="275" spans="2:12" ht="29.25" customHeight="1" x14ac:dyDescent="0.15">
      <c r="B275" s="47"/>
      <c r="C275" s="32"/>
      <c r="D275" s="33"/>
      <c r="E275" s="34"/>
      <c r="F275" s="33"/>
      <c r="G275" s="33"/>
      <c r="H275" s="34"/>
      <c r="I275" s="35"/>
      <c r="J275" s="36"/>
      <c r="K275" s="37"/>
      <c r="L275" s="48"/>
    </row>
    <row r="276" spans="2:12" ht="29.25" customHeight="1" x14ac:dyDescent="0.15">
      <c r="B276" s="47"/>
      <c r="C276" s="49" t="s">
        <v>55</v>
      </c>
      <c r="D276" s="33"/>
      <c r="E276" s="34"/>
      <c r="F276" s="33"/>
      <c r="G276" s="33"/>
      <c r="H276" s="34"/>
      <c r="I276" s="34"/>
      <c r="J276" s="34"/>
      <c r="K276" s="37"/>
      <c r="L276" s="48"/>
    </row>
    <row r="277" spans="2:12" ht="29.25" customHeight="1" x14ac:dyDescent="0.4">
      <c r="B277" s="47"/>
      <c r="C277" s="52" t="s">
        <v>56</v>
      </c>
      <c r="D277" s="53"/>
      <c r="E277" s="53"/>
      <c r="F277" s="53"/>
      <c r="G277" s="53"/>
      <c r="H277" s="53"/>
      <c r="I277" s="33"/>
      <c r="J277" s="2"/>
      <c r="K277" s="3" t="s">
        <v>147</v>
      </c>
      <c r="L277" s="48"/>
    </row>
    <row r="278" spans="2:12" ht="29.25" customHeight="1" x14ac:dyDescent="0.4">
      <c r="B278" s="47"/>
      <c r="C278" s="4" t="s">
        <v>10</v>
      </c>
      <c r="D278" s="70" t="s">
        <v>11</v>
      </c>
      <c r="E278" s="70"/>
      <c r="F278" s="70"/>
      <c r="G278" s="70"/>
      <c r="H278" s="70"/>
      <c r="I278" s="70"/>
      <c r="J278" s="70"/>
      <c r="K278" s="44"/>
      <c r="L278" s="48"/>
    </row>
    <row r="279" spans="2:12" ht="29.25" customHeight="1" x14ac:dyDescent="0.4">
      <c r="B279" s="47"/>
      <c r="C279" s="5" t="s">
        <v>12</v>
      </c>
      <c r="D279" s="6" t="s">
        <v>13</v>
      </c>
      <c r="E279" s="7" t="s">
        <v>14</v>
      </c>
      <c r="F279" s="8" t="s">
        <v>15</v>
      </c>
      <c r="G279" s="7" t="s">
        <v>16</v>
      </c>
      <c r="H279" s="7" t="s">
        <v>17</v>
      </c>
      <c r="I279" s="7" t="s">
        <v>18</v>
      </c>
      <c r="J279" s="7" t="s">
        <v>19</v>
      </c>
      <c r="K279" s="7"/>
      <c r="L279" s="48"/>
    </row>
    <row r="280" spans="2:12" ht="29.25" hidden="1" customHeight="1" x14ac:dyDescent="0.4">
      <c r="B280" s="47"/>
      <c r="C280" s="9" t="s">
        <v>20</v>
      </c>
      <c r="D280" s="10">
        <v>69800</v>
      </c>
      <c r="E280" s="10">
        <v>64800</v>
      </c>
      <c r="F280" s="10">
        <v>55300</v>
      </c>
      <c r="G280" s="10">
        <v>48700</v>
      </c>
      <c r="H280" s="10">
        <v>40600</v>
      </c>
      <c r="I280" s="10">
        <v>32700</v>
      </c>
      <c r="J280" s="10">
        <v>27900</v>
      </c>
      <c r="K280" s="13"/>
      <c r="L280" s="48"/>
    </row>
    <row r="281" spans="2:12" ht="29.25" hidden="1" customHeight="1" x14ac:dyDescent="0.4">
      <c r="B281" s="47"/>
      <c r="C281" s="11"/>
      <c r="D281" s="12"/>
      <c r="E281" s="13"/>
      <c r="F281" s="13"/>
      <c r="G281" s="13">
        <v>0.4</v>
      </c>
      <c r="H281" s="13">
        <v>0.4</v>
      </c>
      <c r="I281" s="13">
        <v>1.5</v>
      </c>
      <c r="J281" s="13">
        <v>1.9</v>
      </c>
      <c r="K281" s="13"/>
      <c r="L281" s="48"/>
    </row>
    <row r="282" spans="2:12" ht="29.25" customHeight="1" x14ac:dyDescent="0.4">
      <c r="B282" s="47"/>
      <c r="C282" s="9" t="s">
        <v>21</v>
      </c>
      <c r="D282" s="12"/>
      <c r="E282" s="12"/>
      <c r="F282" s="12"/>
      <c r="G282" s="28">
        <f t="shared" ref="G282:J282" si="44">SUM(G281)</f>
        <v>0.4</v>
      </c>
      <c r="H282" s="28">
        <f t="shared" si="44"/>
        <v>0.4</v>
      </c>
      <c r="I282" s="28">
        <f t="shared" si="44"/>
        <v>1.5</v>
      </c>
      <c r="J282" s="28">
        <f t="shared" si="44"/>
        <v>1.9</v>
      </c>
      <c r="K282" s="13"/>
      <c r="L282" s="48"/>
    </row>
    <row r="283" spans="2:12" ht="29.25" hidden="1" customHeight="1" x14ac:dyDescent="0.4">
      <c r="B283" s="47"/>
      <c r="C283" s="9" t="s">
        <v>22</v>
      </c>
      <c r="D283" s="20">
        <f>D280*D282</f>
        <v>0</v>
      </c>
      <c r="E283" s="20">
        <f t="shared" ref="E283:J283" si="45">E280*E282</f>
        <v>0</v>
      </c>
      <c r="F283" s="20">
        <f t="shared" si="45"/>
        <v>0</v>
      </c>
      <c r="G283" s="20">
        <f t="shared" si="45"/>
        <v>19480</v>
      </c>
      <c r="H283" s="20">
        <f t="shared" si="45"/>
        <v>16240</v>
      </c>
      <c r="I283" s="20">
        <f t="shared" si="45"/>
        <v>49050</v>
      </c>
      <c r="J283" s="20">
        <f t="shared" si="45"/>
        <v>53010</v>
      </c>
      <c r="K283" s="13"/>
      <c r="L283" s="48"/>
    </row>
    <row r="284" spans="2:12" ht="29.25" hidden="1" customHeight="1" x14ac:dyDescent="0.15">
      <c r="B284" s="47"/>
      <c r="C284" s="15"/>
      <c r="D284" s="16"/>
      <c r="E284" s="34" t="s">
        <v>23</v>
      </c>
      <c r="F284" s="16"/>
      <c r="G284" s="16"/>
      <c r="H284" s="18" t="s">
        <v>24</v>
      </c>
      <c r="I284" s="68">
        <f>SUM(D283:J283)</f>
        <v>137780</v>
      </c>
      <c r="J284" s="69"/>
      <c r="K284" s="19" t="s">
        <v>25</v>
      </c>
      <c r="L284" s="48"/>
    </row>
    <row r="285" spans="2:12" ht="29.25" customHeight="1" x14ac:dyDescent="0.15">
      <c r="B285" s="47"/>
      <c r="C285" s="32"/>
      <c r="D285" s="33"/>
      <c r="E285" s="34"/>
      <c r="F285" s="33"/>
      <c r="G285" s="33"/>
      <c r="H285" s="34"/>
      <c r="I285" s="35"/>
      <c r="J285" s="36"/>
      <c r="K285" s="37"/>
      <c r="L285" s="48"/>
    </row>
    <row r="286" spans="2:12" ht="28.5" customHeight="1" x14ac:dyDescent="0.4">
      <c r="B286" s="47"/>
      <c r="C286" s="49" t="s">
        <v>57</v>
      </c>
      <c r="D286" s="33"/>
      <c r="E286" s="33"/>
      <c r="F286" s="33"/>
      <c r="G286" s="33"/>
      <c r="H286" s="50"/>
      <c r="I286" s="33"/>
      <c r="J286" s="77"/>
      <c r="K286" s="77"/>
      <c r="L286" s="48"/>
    </row>
    <row r="287" spans="2:12" ht="28.5" customHeight="1" x14ac:dyDescent="0.4">
      <c r="B287" s="47"/>
      <c r="C287" s="49" t="s">
        <v>58</v>
      </c>
      <c r="D287" s="33"/>
      <c r="E287" s="33"/>
      <c r="F287" s="33"/>
      <c r="G287" s="33"/>
      <c r="H287" s="50"/>
      <c r="I287" s="33"/>
      <c r="J287" s="51"/>
      <c r="K287" s="51"/>
      <c r="L287" s="48"/>
    </row>
    <row r="288" spans="2:12" ht="30" customHeight="1" x14ac:dyDescent="0.4">
      <c r="B288" s="47"/>
      <c r="C288" s="62" t="s">
        <v>59</v>
      </c>
      <c r="D288" s="63"/>
      <c r="E288" s="63"/>
      <c r="F288" s="63"/>
      <c r="G288" s="63"/>
      <c r="H288" s="63"/>
      <c r="I288" s="33"/>
      <c r="J288" s="2"/>
      <c r="K288" s="3" t="s">
        <v>147</v>
      </c>
      <c r="L288" s="48"/>
    </row>
    <row r="289" spans="2:12" ht="30" customHeight="1" x14ac:dyDescent="0.4">
      <c r="B289" s="47"/>
      <c r="C289" s="4" t="s">
        <v>10</v>
      </c>
      <c r="D289" s="70" t="s">
        <v>11</v>
      </c>
      <c r="E289" s="70"/>
      <c r="F289" s="70"/>
      <c r="G289" s="70"/>
      <c r="H289" s="70"/>
      <c r="I289" s="70"/>
      <c r="J289" s="70"/>
      <c r="K289" s="44"/>
      <c r="L289" s="48"/>
    </row>
    <row r="290" spans="2:12" ht="30" customHeight="1" x14ac:dyDescent="0.4">
      <c r="B290" s="47"/>
      <c r="C290" s="5" t="s">
        <v>12</v>
      </c>
      <c r="D290" s="6" t="s">
        <v>13</v>
      </c>
      <c r="E290" s="7" t="s">
        <v>14</v>
      </c>
      <c r="F290" s="8" t="s">
        <v>15</v>
      </c>
      <c r="G290" s="7" t="s">
        <v>16</v>
      </c>
      <c r="H290" s="7" t="s">
        <v>17</v>
      </c>
      <c r="I290" s="7" t="s">
        <v>18</v>
      </c>
      <c r="J290" s="7" t="s">
        <v>19</v>
      </c>
      <c r="K290" s="7"/>
      <c r="L290" s="48"/>
    </row>
    <row r="291" spans="2:12" ht="30" hidden="1" customHeight="1" x14ac:dyDescent="0.4">
      <c r="B291" s="47"/>
      <c r="C291" s="9" t="s">
        <v>20</v>
      </c>
      <c r="D291" s="10">
        <v>69800</v>
      </c>
      <c r="E291" s="10">
        <v>64800</v>
      </c>
      <c r="F291" s="10">
        <v>55300</v>
      </c>
      <c r="G291" s="10">
        <v>48700</v>
      </c>
      <c r="H291" s="10">
        <v>40600</v>
      </c>
      <c r="I291" s="10">
        <v>32700</v>
      </c>
      <c r="J291" s="10">
        <v>27900</v>
      </c>
      <c r="K291" s="10"/>
      <c r="L291" s="48"/>
    </row>
    <row r="292" spans="2:12" ht="30" hidden="1" customHeight="1" x14ac:dyDescent="0.4">
      <c r="B292" s="47"/>
      <c r="C292" s="11"/>
      <c r="D292" s="12"/>
      <c r="E292" s="13"/>
      <c r="F292" s="13"/>
      <c r="G292" s="13"/>
      <c r="H292" s="13"/>
      <c r="I292" s="13"/>
      <c r="J292" s="13">
        <v>0.4</v>
      </c>
      <c r="K292" s="13"/>
      <c r="L292" s="48"/>
    </row>
    <row r="293" spans="2:12" ht="30" customHeight="1" x14ac:dyDescent="0.4">
      <c r="B293" s="47"/>
      <c r="C293" s="9" t="s">
        <v>21</v>
      </c>
      <c r="D293" s="12"/>
      <c r="E293" s="12"/>
      <c r="F293" s="12"/>
      <c r="G293" s="12"/>
      <c r="H293" s="12"/>
      <c r="I293" s="12"/>
      <c r="J293" s="28">
        <f t="shared" ref="J293" si="46">SUM(J292)</f>
        <v>0.4</v>
      </c>
      <c r="K293" s="13"/>
      <c r="L293" s="48"/>
    </row>
    <row r="294" spans="2:12" ht="30" hidden="1" customHeight="1" x14ac:dyDescent="0.4">
      <c r="B294" s="47"/>
      <c r="C294" s="9" t="s">
        <v>22</v>
      </c>
      <c r="D294" s="20">
        <f>D291*D293</f>
        <v>0</v>
      </c>
      <c r="E294" s="20">
        <f t="shared" ref="E294:J294" si="47">E291*E293</f>
        <v>0</v>
      </c>
      <c r="F294" s="20">
        <f t="shared" si="47"/>
        <v>0</v>
      </c>
      <c r="G294" s="20">
        <f t="shared" si="47"/>
        <v>0</v>
      </c>
      <c r="H294" s="20">
        <f t="shared" si="47"/>
        <v>0</v>
      </c>
      <c r="I294" s="20">
        <f t="shared" si="47"/>
        <v>0</v>
      </c>
      <c r="J294" s="20">
        <f t="shared" si="47"/>
        <v>11160</v>
      </c>
      <c r="K294" s="13"/>
      <c r="L294" s="48"/>
    </row>
    <row r="295" spans="2:12" ht="30" hidden="1" customHeight="1" x14ac:dyDescent="0.15">
      <c r="B295" s="47"/>
      <c r="C295" s="15"/>
      <c r="D295" s="16"/>
      <c r="E295" s="34" t="s">
        <v>23</v>
      </c>
      <c r="F295" s="16"/>
      <c r="G295" s="16"/>
      <c r="H295" s="18" t="s">
        <v>24</v>
      </c>
      <c r="I295" s="68">
        <f>SUM(D294:J294)</f>
        <v>11160</v>
      </c>
      <c r="J295" s="69"/>
      <c r="K295" s="19"/>
      <c r="L295" s="48"/>
    </row>
    <row r="296" spans="2:12" ht="30" customHeight="1" x14ac:dyDescent="0.15">
      <c r="B296" s="47"/>
      <c r="C296" s="32"/>
      <c r="D296" s="33"/>
      <c r="E296" s="33"/>
      <c r="F296" s="33"/>
      <c r="G296" s="33"/>
      <c r="H296" s="34"/>
      <c r="I296" s="34"/>
      <c r="J296" s="34"/>
      <c r="K296" s="37"/>
      <c r="L296" s="48"/>
    </row>
    <row r="297" spans="2:12" ht="30" customHeight="1" x14ac:dyDescent="0.15">
      <c r="B297" s="47"/>
      <c r="C297" s="49" t="s">
        <v>60</v>
      </c>
      <c r="D297" s="33"/>
      <c r="E297" s="33"/>
      <c r="F297" s="33"/>
      <c r="G297" s="33"/>
      <c r="H297" s="34"/>
      <c r="I297" s="34"/>
      <c r="J297" s="34"/>
      <c r="K297" s="37"/>
      <c r="L297" s="48"/>
    </row>
    <row r="298" spans="2:12" ht="30" customHeight="1" x14ac:dyDescent="0.4">
      <c r="B298" s="47"/>
      <c r="C298" s="62" t="s">
        <v>61</v>
      </c>
      <c r="D298" s="63"/>
      <c r="E298" s="63"/>
      <c r="F298" s="63"/>
      <c r="G298" s="63"/>
      <c r="H298" s="63"/>
      <c r="I298" s="33"/>
      <c r="J298" s="2"/>
      <c r="K298" s="3" t="s">
        <v>147</v>
      </c>
      <c r="L298" s="48"/>
    </row>
    <row r="299" spans="2:12" ht="30" customHeight="1" x14ac:dyDescent="0.4">
      <c r="B299" s="47"/>
      <c r="C299" s="4" t="s">
        <v>10</v>
      </c>
      <c r="D299" s="70" t="s">
        <v>11</v>
      </c>
      <c r="E299" s="70"/>
      <c r="F299" s="70"/>
      <c r="G299" s="70"/>
      <c r="H299" s="70"/>
      <c r="I299" s="70"/>
      <c r="J299" s="70"/>
      <c r="K299" s="44"/>
      <c r="L299" s="48"/>
    </row>
    <row r="300" spans="2:12" ht="30" customHeight="1" x14ac:dyDescent="0.4">
      <c r="B300" s="47"/>
      <c r="C300" s="5" t="s">
        <v>12</v>
      </c>
      <c r="D300" s="6" t="s">
        <v>13</v>
      </c>
      <c r="E300" s="7" t="s">
        <v>14</v>
      </c>
      <c r="F300" s="8" t="s">
        <v>15</v>
      </c>
      <c r="G300" s="7" t="s">
        <v>16</v>
      </c>
      <c r="H300" s="7" t="s">
        <v>17</v>
      </c>
      <c r="I300" s="7" t="s">
        <v>18</v>
      </c>
      <c r="J300" s="7" t="s">
        <v>19</v>
      </c>
      <c r="K300" s="7"/>
      <c r="L300" s="48"/>
    </row>
    <row r="301" spans="2:12" ht="30" hidden="1" customHeight="1" x14ac:dyDescent="0.4">
      <c r="B301" s="47"/>
      <c r="C301" s="9" t="s">
        <v>20</v>
      </c>
      <c r="D301" s="10">
        <v>69800</v>
      </c>
      <c r="E301" s="10">
        <v>64800</v>
      </c>
      <c r="F301" s="10">
        <v>55300</v>
      </c>
      <c r="G301" s="10">
        <v>48700</v>
      </c>
      <c r="H301" s="10">
        <v>40600</v>
      </c>
      <c r="I301" s="10">
        <v>32700</v>
      </c>
      <c r="J301" s="10">
        <v>27900</v>
      </c>
      <c r="K301" s="13"/>
      <c r="L301" s="48"/>
    </row>
    <row r="302" spans="2:12" ht="30" hidden="1" customHeight="1" x14ac:dyDescent="0.4">
      <c r="B302" s="47"/>
      <c r="C302" s="11"/>
      <c r="D302" s="12"/>
      <c r="E302" s="13"/>
      <c r="F302" s="13"/>
      <c r="G302" s="13"/>
      <c r="H302" s="13"/>
      <c r="I302" s="13">
        <v>0.8</v>
      </c>
      <c r="J302" s="13">
        <v>0.8</v>
      </c>
      <c r="K302" s="13"/>
      <c r="L302" s="48"/>
    </row>
    <row r="303" spans="2:12" ht="30" customHeight="1" x14ac:dyDescent="0.4">
      <c r="B303" s="47"/>
      <c r="C303" s="9" t="s">
        <v>21</v>
      </c>
      <c r="D303" s="12"/>
      <c r="E303" s="12"/>
      <c r="F303" s="12"/>
      <c r="G303" s="12"/>
      <c r="H303" s="12"/>
      <c r="I303" s="28">
        <f t="shared" ref="I303:J303" si="48">SUM(I302)</f>
        <v>0.8</v>
      </c>
      <c r="J303" s="28">
        <f t="shared" si="48"/>
        <v>0.8</v>
      </c>
      <c r="K303" s="13"/>
      <c r="L303" s="48"/>
    </row>
    <row r="304" spans="2:12" ht="30" hidden="1" customHeight="1" x14ac:dyDescent="0.4">
      <c r="B304" s="47"/>
      <c r="C304" s="9" t="s">
        <v>22</v>
      </c>
      <c r="D304" s="20">
        <f>D301*D303</f>
        <v>0</v>
      </c>
      <c r="E304" s="20">
        <f t="shared" ref="E304:J304" si="49">E301*E303</f>
        <v>0</v>
      </c>
      <c r="F304" s="20">
        <f t="shared" si="49"/>
        <v>0</v>
      </c>
      <c r="G304" s="20">
        <f t="shared" si="49"/>
        <v>0</v>
      </c>
      <c r="H304" s="20">
        <f t="shared" si="49"/>
        <v>0</v>
      </c>
      <c r="I304" s="20">
        <f t="shared" si="49"/>
        <v>26160</v>
      </c>
      <c r="J304" s="20">
        <f t="shared" si="49"/>
        <v>22320</v>
      </c>
      <c r="K304" s="13"/>
      <c r="L304" s="48"/>
    </row>
    <row r="305" spans="2:12" ht="30" hidden="1" customHeight="1" x14ac:dyDescent="0.15">
      <c r="B305" s="47"/>
      <c r="C305" s="15"/>
      <c r="D305" s="16"/>
      <c r="E305" s="34" t="s">
        <v>23</v>
      </c>
      <c r="F305" s="16"/>
      <c r="G305" s="16"/>
      <c r="H305" s="18" t="s">
        <v>24</v>
      </c>
      <c r="I305" s="68">
        <f>SUM(D304:J304)</f>
        <v>48480</v>
      </c>
      <c r="J305" s="69"/>
      <c r="K305" s="19" t="s">
        <v>25</v>
      </c>
      <c r="L305" s="48"/>
    </row>
    <row r="306" spans="2:12" ht="30" customHeight="1" x14ac:dyDescent="0.15">
      <c r="B306" s="47"/>
      <c r="C306" s="32"/>
      <c r="D306" s="33"/>
      <c r="E306" s="34"/>
      <c r="F306" s="33"/>
      <c r="G306" s="33"/>
      <c r="H306" s="34"/>
      <c r="I306" s="35"/>
      <c r="J306" s="36"/>
      <c r="K306" s="37"/>
      <c r="L306" s="48"/>
    </row>
    <row r="307" spans="2:12" ht="30" customHeight="1" x14ac:dyDescent="0.15">
      <c r="B307" s="47"/>
      <c r="C307" s="49" t="s">
        <v>62</v>
      </c>
      <c r="D307" s="33"/>
      <c r="E307" s="33"/>
      <c r="F307" s="33"/>
      <c r="G307" s="33"/>
      <c r="H307" s="34"/>
      <c r="I307" s="34"/>
      <c r="J307" s="34"/>
      <c r="K307" s="37"/>
      <c r="L307" s="48"/>
    </row>
    <row r="308" spans="2:12" ht="30" customHeight="1" x14ac:dyDescent="0.4">
      <c r="B308" s="47"/>
      <c r="C308" s="62" t="s">
        <v>63</v>
      </c>
      <c r="D308" s="63"/>
      <c r="E308" s="63"/>
      <c r="F308" s="63"/>
      <c r="G308" s="63"/>
      <c r="H308" s="63"/>
      <c r="I308" s="33"/>
      <c r="J308" s="2"/>
      <c r="K308" s="3" t="s">
        <v>147</v>
      </c>
      <c r="L308" s="48"/>
    </row>
    <row r="309" spans="2:12" ht="30" customHeight="1" x14ac:dyDescent="0.4">
      <c r="B309" s="47"/>
      <c r="C309" s="4" t="s">
        <v>10</v>
      </c>
      <c r="D309" s="70" t="s">
        <v>11</v>
      </c>
      <c r="E309" s="70"/>
      <c r="F309" s="70"/>
      <c r="G309" s="70"/>
      <c r="H309" s="70"/>
      <c r="I309" s="70"/>
      <c r="J309" s="70"/>
      <c r="K309" s="44"/>
      <c r="L309" s="48"/>
    </row>
    <row r="310" spans="2:12" ht="30" customHeight="1" x14ac:dyDescent="0.4">
      <c r="B310" s="47"/>
      <c r="C310" s="5" t="s">
        <v>12</v>
      </c>
      <c r="D310" s="6" t="s">
        <v>13</v>
      </c>
      <c r="E310" s="7" t="s">
        <v>14</v>
      </c>
      <c r="F310" s="8" t="s">
        <v>15</v>
      </c>
      <c r="G310" s="7" t="s">
        <v>16</v>
      </c>
      <c r="H310" s="7" t="s">
        <v>17</v>
      </c>
      <c r="I310" s="7" t="s">
        <v>18</v>
      </c>
      <c r="J310" s="7" t="s">
        <v>19</v>
      </c>
      <c r="K310" s="7"/>
      <c r="L310" s="48"/>
    </row>
    <row r="311" spans="2:12" ht="30" hidden="1" customHeight="1" x14ac:dyDescent="0.4">
      <c r="B311" s="47"/>
      <c r="C311" s="9" t="s">
        <v>20</v>
      </c>
      <c r="D311" s="10">
        <v>69800</v>
      </c>
      <c r="E311" s="10">
        <v>64800</v>
      </c>
      <c r="F311" s="10">
        <v>55300</v>
      </c>
      <c r="G311" s="10">
        <v>48700</v>
      </c>
      <c r="H311" s="10">
        <v>40600</v>
      </c>
      <c r="I311" s="10">
        <v>32700</v>
      </c>
      <c r="J311" s="10">
        <v>27900</v>
      </c>
      <c r="K311" s="13"/>
      <c r="L311" s="48"/>
    </row>
    <row r="312" spans="2:12" ht="30" hidden="1" customHeight="1" x14ac:dyDescent="0.4">
      <c r="B312" s="47"/>
      <c r="C312" s="11"/>
      <c r="D312" s="12"/>
      <c r="E312" s="13"/>
      <c r="F312" s="13"/>
      <c r="G312" s="13"/>
      <c r="H312" s="13">
        <v>0.8</v>
      </c>
      <c r="I312" s="13">
        <v>0.8</v>
      </c>
      <c r="J312" s="13"/>
      <c r="K312" s="13"/>
      <c r="L312" s="48"/>
    </row>
    <row r="313" spans="2:12" ht="30" customHeight="1" x14ac:dyDescent="0.4">
      <c r="B313" s="47"/>
      <c r="C313" s="9" t="s">
        <v>21</v>
      </c>
      <c r="D313" s="12"/>
      <c r="E313" s="12"/>
      <c r="F313" s="12"/>
      <c r="G313" s="12"/>
      <c r="H313" s="28">
        <f t="shared" ref="H313:I313" si="50">SUM(H312)</f>
        <v>0.8</v>
      </c>
      <c r="I313" s="28">
        <f t="shared" si="50"/>
        <v>0.8</v>
      </c>
      <c r="J313" s="12"/>
      <c r="K313" s="13"/>
      <c r="L313" s="48"/>
    </row>
    <row r="314" spans="2:12" ht="30" hidden="1" customHeight="1" x14ac:dyDescent="0.4">
      <c r="B314" s="47"/>
      <c r="C314" s="9" t="s">
        <v>22</v>
      </c>
      <c r="D314" s="20">
        <f>D311*D313</f>
        <v>0</v>
      </c>
      <c r="E314" s="20">
        <f t="shared" ref="E314:J314" si="51">E311*E313</f>
        <v>0</v>
      </c>
      <c r="F314" s="20">
        <f t="shared" si="51"/>
        <v>0</v>
      </c>
      <c r="G314" s="20">
        <f t="shared" si="51"/>
        <v>0</v>
      </c>
      <c r="H314" s="20">
        <f t="shared" si="51"/>
        <v>32480</v>
      </c>
      <c r="I314" s="20">
        <f t="shared" si="51"/>
        <v>26160</v>
      </c>
      <c r="J314" s="20">
        <f t="shared" si="51"/>
        <v>0</v>
      </c>
      <c r="K314" s="13"/>
      <c r="L314" s="48"/>
    </row>
    <row r="315" spans="2:12" ht="30" hidden="1" customHeight="1" x14ac:dyDescent="0.15">
      <c r="B315" s="47"/>
      <c r="C315" s="15"/>
      <c r="D315" s="16"/>
      <c r="E315" s="34" t="s">
        <v>23</v>
      </c>
      <c r="F315" s="16"/>
      <c r="G315" s="16"/>
      <c r="H315" s="18" t="s">
        <v>24</v>
      </c>
      <c r="I315" s="68">
        <f>SUM(D314:J314)</f>
        <v>58640</v>
      </c>
      <c r="J315" s="69"/>
      <c r="K315" s="19" t="s">
        <v>25</v>
      </c>
      <c r="L315" s="48"/>
    </row>
    <row r="316" spans="2:12" ht="30" customHeight="1" x14ac:dyDescent="0.15">
      <c r="B316" s="47"/>
      <c r="C316" s="32"/>
      <c r="D316" s="33"/>
      <c r="E316" s="34"/>
      <c r="F316" s="33"/>
      <c r="G316" s="33"/>
      <c r="H316" s="34"/>
      <c r="I316" s="35"/>
      <c r="J316" s="36"/>
      <c r="K316" s="37"/>
      <c r="L316" s="48"/>
    </row>
    <row r="317" spans="2:12" ht="30" customHeight="1" x14ac:dyDescent="0.15">
      <c r="B317" s="47"/>
      <c r="C317" s="49" t="s">
        <v>64</v>
      </c>
      <c r="D317" s="33"/>
      <c r="E317" s="33"/>
      <c r="F317" s="33"/>
      <c r="G317" s="33"/>
      <c r="H317" s="34"/>
      <c r="I317" s="34"/>
      <c r="J317" s="34"/>
      <c r="K317" s="37"/>
      <c r="L317" s="48"/>
    </row>
    <row r="318" spans="2:12" ht="30" customHeight="1" x14ac:dyDescent="0.4">
      <c r="B318" s="47"/>
      <c r="C318" s="62" t="s">
        <v>65</v>
      </c>
      <c r="D318" s="63"/>
      <c r="E318" s="63"/>
      <c r="F318" s="63"/>
      <c r="G318" s="63"/>
      <c r="H318" s="63"/>
      <c r="I318" s="33"/>
      <c r="J318" s="2"/>
      <c r="K318" s="3" t="s">
        <v>147</v>
      </c>
      <c r="L318" s="48"/>
    </row>
    <row r="319" spans="2:12" ht="30" customHeight="1" x14ac:dyDescent="0.4">
      <c r="B319" s="47"/>
      <c r="C319" s="4" t="s">
        <v>10</v>
      </c>
      <c r="D319" s="70" t="s">
        <v>11</v>
      </c>
      <c r="E319" s="70"/>
      <c r="F319" s="70"/>
      <c r="G319" s="70"/>
      <c r="H319" s="70"/>
      <c r="I319" s="70"/>
      <c r="J319" s="70"/>
      <c r="K319" s="44"/>
      <c r="L319" s="48"/>
    </row>
    <row r="320" spans="2:12" ht="30" customHeight="1" x14ac:dyDescent="0.4">
      <c r="B320" s="47"/>
      <c r="C320" s="5" t="s">
        <v>12</v>
      </c>
      <c r="D320" s="6" t="s">
        <v>13</v>
      </c>
      <c r="E320" s="7" t="s">
        <v>14</v>
      </c>
      <c r="F320" s="8" t="s">
        <v>15</v>
      </c>
      <c r="G320" s="7" t="s">
        <v>16</v>
      </c>
      <c r="H320" s="7" t="s">
        <v>17</v>
      </c>
      <c r="I320" s="7" t="s">
        <v>18</v>
      </c>
      <c r="J320" s="7" t="s">
        <v>19</v>
      </c>
      <c r="K320" s="7"/>
      <c r="L320" s="48"/>
    </row>
    <row r="321" spans="2:12" ht="30" hidden="1" customHeight="1" x14ac:dyDescent="0.4">
      <c r="B321" s="47"/>
      <c r="C321" s="9" t="s">
        <v>20</v>
      </c>
      <c r="D321" s="10">
        <v>69800</v>
      </c>
      <c r="E321" s="10">
        <v>64800</v>
      </c>
      <c r="F321" s="10">
        <v>55300</v>
      </c>
      <c r="G321" s="10">
        <v>48700</v>
      </c>
      <c r="H321" s="10">
        <v>40600</v>
      </c>
      <c r="I321" s="10">
        <v>32700</v>
      </c>
      <c r="J321" s="10">
        <v>27900</v>
      </c>
      <c r="K321" s="13"/>
      <c r="L321" s="48"/>
    </row>
    <row r="322" spans="2:12" ht="30" hidden="1" customHeight="1" x14ac:dyDescent="0.4">
      <c r="B322" s="47"/>
      <c r="C322" s="11"/>
      <c r="D322" s="12"/>
      <c r="E322" s="13"/>
      <c r="F322" s="13"/>
      <c r="G322" s="13"/>
      <c r="H322" s="13"/>
      <c r="I322" s="13">
        <v>0.8</v>
      </c>
      <c r="J322" s="13">
        <v>0.8</v>
      </c>
      <c r="K322" s="13"/>
      <c r="L322" s="48"/>
    </row>
    <row r="323" spans="2:12" ht="30" customHeight="1" x14ac:dyDescent="0.4">
      <c r="B323" s="47"/>
      <c r="C323" s="9" t="s">
        <v>21</v>
      </c>
      <c r="D323" s="12"/>
      <c r="E323" s="12"/>
      <c r="F323" s="12"/>
      <c r="G323" s="12"/>
      <c r="H323" s="12"/>
      <c r="I323" s="28">
        <f t="shared" ref="I323:J323" si="52">SUM(I322)</f>
        <v>0.8</v>
      </c>
      <c r="J323" s="28">
        <f t="shared" si="52"/>
        <v>0.8</v>
      </c>
      <c r="K323" s="13"/>
      <c r="L323" s="48"/>
    </row>
    <row r="324" spans="2:12" ht="30" hidden="1" customHeight="1" x14ac:dyDescent="0.4">
      <c r="B324" s="47"/>
      <c r="C324" s="9" t="s">
        <v>22</v>
      </c>
      <c r="D324" s="20">
        <f>D321*D323</f>
        <v>0</v>
      </c>
      <c r="E324" s="20">
        <f t="shared" ref="E324:J324" si="53">E321*E323</f>
        <v>0</v>
      </c>
      <c r="F324" s="20">
        <f t="shared" si="53"/>
        <v>0</v>
      </c>
      <c r="G324" s="20">
        <f t="shared" si="53"/>
        <v>0</v>
      </c>
      <c r="H324" s="20">
        <f t="shared" si="53"/>
        <v>0</v>
      </c>
      <c r="I324" s="20">
        <f t="shared" si="53"/>
        <v>26160</v>
      </c>
      <c r="J324" s="20">
        <f t="shared" si="53"/>
        <v>22320</v>
      </c>
      <c r="K324" s="13"/>
      <c r="L324" s="48"/>
    </row>
    <row r="325" spans="2:12" ht="30" hidden="1" customHeight="1" x14ac:dyDescent="0.15">
      <c r="B325" s="47"/>
      <c r="C325" s="15"/>
      <c r="D325" s="16"/>
      <c r="E325" s="34" t="s">
        <v>23</v>
      </c>
      <c r="F325" s="16"/>
      <c r="G325" s="16"/>
      <c r="H325" s="18" t="s">
        <v>24</v>
      </c>
      <c r="I325" s="68">
        <f>SUM(D324:J324)</f>
        <v>48480</v>
      </c>
      <c r="J325" s="69"/>
      <c r="K325" s="19" t="s">
        <v>25</v>
      </c>
      <c r="L325" s="48"/>
    </row>
    <row r="326" spans="2:12" ht="30" customHeight="1" x14ac:dyDescent="0.15">
      <c r="B326" s="47"/>
      <c r="C326" s="32"/>
      <c r="D326" s="33"/>
      <c r="E326" s="34"/>
      <c r="F326" s="33"/>
      <c r="G326" s="33"/>
      <c r="H326" s="34"/>
      <c r="I326" s="35"/>
      <c r="J326" s="36"/>
      <c r="K326" s="37"/>
      <c r="L326" s="48"/>
    </row>
    <row r="327" spans="2:12" ht="30" customHeight="1" x14ac:dyDescent="0.15">
      <c r="B327" s="47"/>
      <c r="C327" s="32"/>
      <c r="D327" s="33"/>
      <c r="E327" s="34"/>
      <c r="F327" s="33"/>
      <c r="G327" s="33"/>
      <c r="H327" s="34"/>
      <c r="I327" s="35"/>
      <c r="J327" s="36"/>
      <c r="K327" s="37"/>
      <c r="L327" s="48"/>
    </row>
    <row r="328" spans="2:12" ht="30" customHeight="1" x14ac:dyDescent="0.15">
      <c r="B328" s="47"/>
      <c r="C328" s="32"/>
      <c r="D328" s="33"/>
      <c r="E328" s="34"/>
      <c r="F328" s="33"/>
      <c r="G328" s="33"/>
      <c r="H328" s="34"/>
      <c r="I328" s="35"/>
      <c r="J328" s="36"/>
      <c r="K328" s="37"/>
      <c r="L328" s="48"/>
    </row>
    <row r="329" spans="2:12" ht="28.5" customHeight="1" x14ac:dyDescent="0.4">
      <c r="B329" s="55"/>
      <c r="C329" s="56"/>
      <c r="D329" s="56"/>
      <c r="E329" s="56"/>
      <c r="F329" s="56"/>
      <c r="G329" s="56"/>
      <c r="H329" s="56"/>
      <c r="I329" s="56"/>
      <c r="J329" s="56"/>
      <c r="K329" s="56"/>
      <c r="L329" s="57"/>
    </row>
    <row r="330" spans="2:12" ht="16.5" customHeight="1" x14ac:dyDescent="0.4">
      <c r="B330" s="33"/>
      <c r="C330" s="33"/>
      <c r="D330" s="33"/>
      <c r="E330" s="33"/>
      <c r="F330" s="33"/>
      <c r="G330" s="33"/>
      <c r="H330" s="33"/>
      <c r="I330" s="33"/>
      <c r="J330" s="33"/>
      <c r="K330" s="33"/>
      <c r="L330" s="33"/>
    </row>
    <row r="331" spans="2:12" x14ac:dyDescent="0.4">
      <c r="C331" s="56"/>
    </row>
    <row r="332" spans="2:12" ht="28.5" customHeight="1" x14ac:dyDescent="0.4">
      <c r="B332" s="45"/>
      <c r="C332" s="58"/>
      <c r="D332" s="16"/>
      <c r="E332" s="16"/>
      <c r="F332" s="16"/>
      <c r="G332" s="16"/>
      <c r="H332" s="16"/>
      <c r="I332" s="16"/>
      <c r="J332" s="16"/>
      <c r="K332" s="16"/>
      <c r="L332" s="46"/>
    </row>
    <row r="333" spans="2:12" ht="30" customHeight="1" x14ac:dyDescent="0.15">
      <c r="B333" s="47"/>
      <c r="C333" s="32"/>
      <c r="D333" s="33"/>
      <c r="E333" s="34"/>
      <c r="F333" s="33"/>
      <c r="G333" s="33"/>
      <c r="H333" s="34"/>
      <c r="I333" s="35"/>
      <c r="J333" s="36"/>
      <c r="K333" s="37"/>
      <c r="L333" s="48"/>
    </row>
    <row r="334" spans="2:12" ht="30" customHeight="1" x14ac:dyDescent="0.15">
      <c r="B334" s="47"/>
      <c r="C334" s="49" t="s">
        <v>66</v>
      </c>
      <c r="D334" s="33"/>
      <c r="E334" s="34"/>
      <c r="F334" s="33"/>
      <c r="G334" s="33"/>
      <c r="H334" s="34"/>
      <c r="I334" s="34"/>
      <c r="J334" s="34"/>
      <c r="K334" s="37"/>
      <c r="L334" s="48"/>
    </row>
    <row r="335" spans="2:12" ht="30" customHeight="1" x14ac:dyDescent="0.4">
      <c r="B335" s="47"/>
      <c r="C335" s="62" t="s">
        <v>67</v>
      </c>
      <c r="D335" s="63"/>
      <c r="E335" s="63"/>
      <c r="F335" s="63"/>
      <c r="G335" s="63"/>
      <c r="H335" s="63"/>
      <c r="I335" s="33"/>
      <c r="J335" s="61"/>
      <c r="K335" s="3" t="s">
        <v>147</v>
      </c>
      <c r="L335" s="48"/>
    </row>
    <row r="336" spans="2:12" ht="30" customHeight="1" x14ac:dyDescent="0.4">
      <c r="B336" s="47"/>
      <c r="C336" s="4" t="s">
        <v>10</v>
      </c>
      <c r="D336" s="78" t="s">
        <v>11</v>
      </c>
      <c r="E336" s="79"/>
      <c r="F336" s="79"/>
      <c r="G336" s="79"/>
      <c r="H336" s="79"/>
      <c r="I336" s="79"/>
      <c r="J336" s="80"/>
      <c r="K336" s="44"/>
      <c r="L336" s="48"/>
    </row>
    <row r="337" spans="2:12" ht="30" customHeight="1" x14ac:dyDescent="0.4">
      <c r="B337" s="47"/>
      <c r="C337" s="5" t="s">
        <v>12</v>
      </c>
      <c r="D337" s="6" t="s">
        <v>13</v>
      </c>
      <c r="E337" s="7" t="s">
        <v>14</v>
      </c>
      <c r="F337" s="8" t="s">
        <v>15</v>
      </c>
      <c r="G337" s="7" t="s">
        <v>16</v>
      </c>
      <c r="H337" s="7" t="s">
        <v>17</v>
      </c>
      <c r="I337" s="7" t="s">
        <v>18</v>
      </c>
      <c r="J337" s="7" t="s">
        <v>19</v>
      </c>
      <c r="K337" s="7"/>
      <c r="L337" s="48"/>
    </row>
    <row r="338" spans="2:12" ht="30" hidden="1" customHeight="1" x14ac:dyDescent="0.4">
      <c r="B338" s="47"/>
      <c r="C338" s="9" t="s">
        <v>20</v>
      </c>
      <c r="D338" s="10">
        <v>69800</v>
      </c>
      <c r="E338" s="10">
        <v>64800</v>
      </c>
      <c r="F338" s="10">
        <v>55300</v>
      </c>
      <c r="G338" s="10">
        <v>48700</v>
      </c>
      <c r="H338" s="10">
        <v>40600</v>
      </c>
      <c r="I338" s="10">
        <v>32700</v>
      </c>
      <c r="J338" s="10">
        <v>27900</v>
      </c>
      <c r="K338" s="13"/>
      <c r="L338" s="48"/>
    </row>
    <row r="339" spans="2:12" ht="30" hidden="1" customHeight="1" x14ac:dyDescent="0.4">
      <c r="B339" s="47"/>
      <c r="C339" s="11"/>
      <c r="D339" s="12"/>
      <c r="E339" s="13"/>
      <c r="F339" s="13">
        <v>1.1000000000000001</v>
      </c>
      <c r="G339" s="13">
        <v>1.9</v>
      </c>
      <c r="H339" s="13">
        <v>1.9</v>
      </c>
      <c r="I339" s="13"/>
      <c r="J339" s="13"/>
      <c r="K339" s="13"/>
      <c r="L339" s="48"/>
    </row>
    <row r="340" spans="2:12" ht="30" customHeight="1" x14ac:dyDescent="0.4">
      <c r="B340" s="47"/>
      <c r="C340" s="9" t="s">
        <v>21</v>
      </c>
      <c r="D340" s="12"/>
      <c r="E340" s="12"/>
      <c r="F340" s="28">
        <f t="shared" ref="F340:H340" si="54">SUM(F339)</f>
        <v>1.1000000000000001</v>
      </c>
      <c r="G340" s="28">
        <f t="shared" si="54"/>
        <v>1.9</v>
      </c>
      <c r="H340" s="28">
        <f t="shared" si="54"/>
        <v>1.9</v>
      </c>
      <c r="I340" s="12"/>
      <c r="J340" s="12"/>
      <c r="K340" s="13"/>
      <c r="L340" s="48"/>
    </row>
    <row r="341" spans="2:12" ht="30" hidden="1" customHeight="1" x14ac:dyDescent="0.4">
      <c r="B341" s="47"/>
      <c r="C341" s="9" t="s">
        <v>22</v>
      </c>
      <c r="D341" s="20">
        <f>D338*D340</f>
        <v>0</v>
      </c>
      <c r="E341" s="20">
        <f t="shared" ref="E341:J341" si="55">E338*E340</f>
        <v>0</v>
      </c>
      <c r="F341" s="20">
        <f t="shared" si="55"/>
        <v>60830.000000000007</v>
      </c>
      <c r="G341" s="20">
        <f t="shared" si="55"/>
        <v>92530</v>
      </c>
      <c r="H341" s="20">
        <f t="shared" si="55"/>
        <v>77140</v>
      </c>
      <c r="I341" s="20">
        <f t="shared" si="55"/>
        <v>0</v>
      </c>
      <c r="J341" s="20">
        <f t="shared" si="55"/>
        <v>0</v>
      </c>
      <c r="K341" s="13"/>
      <c r="L341" s="48"/>
    </row>
    <row r="342" spans="2:12" ht="30" hidden="1" customHeight="1" x14ac:dyDescent="0.15">
      <c r="B342" s="47"/>
      <c r="C342" s="15"/>
      <c r="D342" s="16"/>
      <c r="E342" s="34" t="s">
        <v>23</v>
      </c>
      <c r="F342" s="16"/>
      <c r="G342" s="16"/>
      <c r="H342" s="18" t="s">
        <v>24</v>
      </c>
      <c r="I342" s="68">
        <f>SUM(D341:J341)</f>
        <v>230500</v>
      </c>
      <c r="J342" s="69"/>
      <c r="K342" s="19" t="s">
        <v>25</v>
      </c>
      <c r="L342" s="48"/>
    </row>
    <row r="343" spans="2:12" ht="30" customHeight="1" x14ac:dyDescent="0.15">
      <c r="B343" s="47"/>
      <c r="C343" s="32"/>
      <c r="D343" s="33"/>
      <c r="E343" s="34"/>
      <c r="F343" s="64"/>
      <c r="G343" s="33"/>
      <c r="H343" s="34"/>
      <c r="I343" s="34"/>
      <c r="J343" s="34"/>
      <c r="K343" s="21"/>
      <c r="L343" s="48"/>
    </row>
    <row r="344" spans="2:12" ht="30" customHeight="1" x14ac:dyDescent="0.15">
      <c r="B344" s="47"/>
      <c r="C344" s="32"/>
      <c r="D344" s="33"/>
      <c r="E344" s="34"/>
      <c r="F344" s="33"/>
      <c r="G344" s="33"/>
      <c r="H344" s="34"/>
      <c r="I344" s="34"/>
      <c r="J344" s="34"/>
      <c r="K344" s="37"/>
      <c r="L344" s="48"/>
    </row>
    <row r="345" spans="2:12" ht="30" customHeight="1" x14ac:dyDescent="0.15">
      <c r="B345" s="47"/>
      <c r="C345" s="32"/>
      <c r="D345" s="33"/>
      <c r="E345" s="34"/>
      <c r="F345" s="33"/>
      <c r="G345" s="33"/>
      <c r="H345" s="34"/>
      <c r="I345" s="34"/>
      <c r="J345" s="34"/>
      <c r="K345" s="37"/>
      <c r="L345" s="48"/>
    </row>
    <row r="346" spans="2:12" ht="30" customHeight="1" x14ac:dyDescent="0.4">
      <c r="B346" s="47"/>
      <c r="C346" s="62" t="s">
        <v>43</v>
      </c>
      <c r="D346" s="63"/>
      <c r="E346" s="63"/>
      <c r="F346" s="63"/>
      <c r="G346" s="63"/>
      <c r="H346" s="63"/>
      <c r="I346" s="33"/>
      <c r="J346" s="61"/>
      <c r="K346" s="3" t="s">
        <v>147</v>
      </c>
      <c r="L346" s="48"/>
    </row>
    <row r="347" spans="2:12" ht="30" customHeight="1" x14ac:dyDescent="0.4">
      <c r="B347" s="47"/>
      <c r="C347" s="4" t="s">
        <v>10</v>
      </c>
      <c r="D347" s="78" t="s">
        <v>11</v>
      </c>
      <c r="E347" s="79"/>
      <c r="F347" s="79"/>
      <c r="G347" s="79"/>
      <c r="H347" s="79"/>
      <c r="I347" s="79"/>
      <c r="J347" s="80"/>
      <c r="K347" s="44"/>
      <c r="L347" s="48"/>
    </row>
    <row r="348" spans="2:12" ht="30" customHeight="1" x14ac:dyDescent="0.4">
      <c r="B348" s="47"/>
      <c r="C348" s="5" t="s">
        <v>12</v>
      </c>
      <c r="D348" s="6" t="s">
        <v>13</v>
      </c>
      <c r="E348" s="7" t="s">
        <v>14</v>
      </c>
      <c r="F348" s="8" t="s">
        <v>15</v>
      </c>
      <c r="G348" s="7" t="s">
        <v>16</v>
      </c>
      <c r="H348" s="7" t="s">
        <v>17</v>
      </c>
      <c r="I348" s="7" t="s">
        <v>18</v>
      </c>
      <c r="J348" s="7" t="s">
        <v>19</v>
      </c>
      <c r="K348" s="7"/>
      <c r="L348" s="48"/>
    </row>
    <row r="349" spans="2:12" ht="30" hidden="1" customHeight="1" x14ac:dyDescent="0.4">
      <c r="B349" s="47"/>
      <c r="C349" s="9" t="s">
        <v>20</v>
      </c>
      <c r="D349" s="10">
        <v>69800</v>
      </c>
      <c r="E349" s="10">
        <v>64800</v>
      </c>
      <c r="F349" s="10">
        <v>55300</v>
      </c>
      <c r="G349" s="10">
        <v>48700</v>
      </c>
      <c r="H349" s="10">
        <v>40600</v>
      </c>
      <c r="I349" s="10">
        <v>32700</v>
      </c>
      <c r="J349" s="10">
        <v>27900</v>
      </c>
      <c r="K349" s="13"/>
      <c r="L349" s="48"/>
    </row>
    <row r="350" spans="2:12" ht="30" hidden="1" customHeight="1" x14ac:dyDescent="0.4">
      <c r="B350" s="47"/>
      <c r="C350" s="11"/>
      <c r="D350" s="12"/>
      <c r="E350" s="13"/>
      <c r="F350" s="13">
        <v>3</v>
      </c>
      <c r="G350" s="13">
        <v>5.3</v>
      </c>
      <c r="H350" s="13">
        <v>5.3</v>
      </c>
      <c r="I350" s="13"/>
      <c r="J350" s="13"/>
      <c r="K350" s="13"/>
      <c r="L350" s="48"/>
    </row>
    <row r="351" spans="2:12" ht="30" customHeight="1" x14ac:dyDescent="0.4">
      <c r="B351" s="47"/>
      <c r="C351" s="9" t="s">
        <v>21</v>
      </c>
      <c r="D351" s="12"/>
      <c r="E351" s="12"/>
      <c r="F351" s="28">
        <f t="shared" ref="F351:H351" si="56">SUM(F350)</f>
        <v>3</v>
      </c>
      <c r="G351" s="28">
        <f t="shared" si="56"/>
        <v>5.3</v>
      </c>
      <c r="H351" s="28">
        <f t="shared" si="56"/>
        <v>5.3</v>
      </c>
      <c r="I351" s="12"/>
      <c r="J351" s="12"/>
      <c r="K351" s="13"/>
      <c r="L351" s="48"/>
    </row>
    <row r="352" spans="2:12" ht="30" hidden="1" customHeight="1" x14ac:dyDescent="0.4">
      <c r="B352" s="47"/>
      <c r="C352" s="9" t="s">
        <v>22</v>
      </c>
      <c r="D352" s="20">
        <f>D349*D351</f>
        <v>0</v>
      </c>
      <c r="E352" s="20">
        <f t="shared" ref="E352:J352" si="57">E349*E351</f>
        <v>0</v>
      </c>
      <c r="F352" s="20">
        <f t="shared" si="57"/>
        <v>165900</v>
      </c>
      <c r="G352" s="20">
        <f t="shared" si="57"/>
        <v>258110</v>
      </c>
      <c r="H352" s="20">
        <f t="shared" si="57"/>
        <v>215180</v>
      </c>
      <c r="I352" s="20">
        <f t="shared" si="57"/>
        <v>0</v>
      </c>
      <c r="J352" s="20">
        <f t="shared" si="57"/>
        <v>0</v>
      </c>
      <c r="K352" s="13"/>
      <c r="L352" s="48"/>
    </row>
    <row r="353" spans="2:12" ht="30" hidden="1" customHeight="1" x14ac:dyDescent="0.15">
      <c r="B353" s="47"/>
      <c r="C353" s="15"/>
      <c r="D353" s="16"/>
      <c r="E353" s="34" t="s">
        <v>23</v>
      </c>
      <c r="F353" s="16"/>
      <c r="G353" s="16"/>
      <c r="H353" s="18" t="s">
        <v>24</v>
      </c>
      <c r="I353" s="68">
        <f>SUM(D352:J352)</f>
        <v>639190</v>
      </c>
      <c r="J353" s="69"/>
      <c r="K353" s="19" t="s">
        <v>25</v>
      </c>
      <c r="L353" s="48"/>
    </row>
    <row r="354" spans="2:12" ht="30" customHeight="1" x14ac:dyDescent="0.15">
      <c r="B354" s="47"/>
      <c r="C354" s="32"/>
      <c r="D354" s="33"/>
      <c r="E354" s="34"/>
      <c r="F354" s="64"/>
      <c r="G354" s="33"/>
      <c r="H354" s="34"/>
      <c r="I354" s="34"/>
      <c r="J354" s="34"/>
      <c r="K354" s="37"/>
      <c r="L354" s="48"/>
    </row>
    <row r="355" spans="2:12" ht="28.5" customHeight="1" x14ac:dyDescent="0.4">
      <c r="B355" s="47"/>
      <c r="C355" s="33" t="s">
        <v>68</v>
      </c>
      <c r="D355" s="33"/>
      <c r="E355" s="33"/>
      <c r="F355" s="33"/>
      <c r="G355" s="33"/>
      <c r="H355" s="50"/>
      <c r="I355" s="33"/>
      <c r="J355" s="77"/>
      <c r="K355" s="77"/>
      <c r="L355" s="48"/>
    </row>
    <row r="356" spans="2:12" ht="30" customHeight="1" x14ac:dyDescent="0.4">
      <c r="B356" s="47"/>
      <c r="C356" s="65" t="s">
        <v>69</v>
      </c>
      <c r="D356" s="63"/>
      <c r="E356" s="63"/>
      <c r="F356" s="63"/>
      <c r="G356" s="63"/>
      <c r="H356" s="63"/>
      <c r="I356" s="33"/>
      <c r="J356" s="2"/>
      <c r="K356" s="3" t="s">
        <v>147</v>
      </c>
      <c r="L356" s="48"/>
    </row>
    <row r="357" spans="2:12" ht="30" customHeight="1" x14ac:dyDescent="0.4">
      <c r="B357" s="47"/>
      <c r="C357" s="4" t="s">
        <v>10</v>
      </c>
      <c r="D357" s="70" t="s">
        <v>11</v>
      </c>
      <c r="E357" s="70"/>
      <c r="F357" s="70"/>
      <c r="G357" s="70"/>
      <c r="H357" s="70"/>
      <c r="I357" s="70"/>
      <c r="J357" s="70"/>
      <c r="K357" s="44"/>
      <c r="L357" s="48"/>
    </row>
    <row r="358" spans="2:12" ht="30" customHeight="1" x14ac:dyDescent="0.4">
      <c r="B358" s="47"/>
      <c r="C358" s="5" t="s">
        <v>12</v>
      </c>
      <c r="D358" s="6" t="s">
        <v>13</v>
      </c>
      <c r="E358" s="7" t="s">
        <v>14</v>
      </c>
      <c r="F358" s="8" t="s">
        <v>15</v>
      </c>
      <c r="G358" s="7" t="s">
        <v>16</v>
      </c>
      <c r="H358" s="7" t="s">
        <v>17</v>
      </c>
      <c r="I358" s="7" t="s">
        <v>18</v>
      </c>
      <c r="J358" s="7" t="s">
        <v>19</v>
      </c>
      <c r="K358" s="7"/>
      <c r="L358" s="48"/>
    </row>
    <row r="359" spans="2:12" ht="30" hidden="1" customHeight="1" x14ac:dyDescent="0.4">
      <c r="B359" s="47"/>
      <c r="C359" s="9" t="s">
        <v>20</v>
      </c>
      <c r="D359" s="10">
        <v>69800</v>
      </c>
      <c r="E359" s="10">
        <v>64800</v>
      </c>
      <c r="F359" s="10">
        <v>55300</v>
      </c>
      <c r="G359" s="10">
        <v>48700</v>
      </c>
      <c r="H359" s="10">
        <v>40600</v>
      </c>
      <c r="I359" s="10">
        <v>32700</v>
      </c>
      <c r="J359" s="10">
        <v>27900</v>
      </c>
      <c r="K359" s="10"/>
      <c r="L359" s="48"/>
    </row>
    <row r="360" spans="2:12" ht="30" hidden="1" customHeight="1" x14ac:dyDescent="0.4">
      <c r="B360" s="47"/>
      <c r="C360" s="11"/>
      <c r="D360" s="12"/>
      <c r="E360" s="13"/>
      <c r="F360" s="13"/>
      <c r="G360" s="13">
        <v>0.4</v>
      </c>
      <c r="H360" s="13">
        <v>0.4</v>
      </c>
      <c r="I360" s="13">
        <v>1.5</v>
      </c>
      <c r="J360" s="13">
        <v>1.9</v>
      </c>
      <c r="K360" s="13"/>
      <c r="L360" s="48"/>
    </row>
    <row r="361" spans="2:12" ht="30" customHeight="1" x14ac:dyDescent="0.4">
      <c r="B361" s="47"/>
      <c r="C361" s="9" t="s">
        <v>21</v>
      </c>
      <c r="D361" s="12"/>
      <c r="E361" s="12"/>
      <c r="F361" s="12"/>
      <c r="G361" s="28">
        <f t="shared" ref="G361:J361" si="58">SUM(G360)</f>
        <v>0.4</v>
      </c>
      <c r="H361" s="28">
        <f t="shared" si="58"/>
        <v>0.4</v>
      </c>
      <c r="I361" s="28">
        <f t="shared" si="58"/>
        <v>1.5</v>
      </c>
      <c r="J361" s="28">
        <f t="shared" si="58"/>
        <v>1.9</v>
      </c>
      <c r="K361" s="13"/>
      <c r="L361" s="48"/>
    </row>
    <row r="362" spans="2:12" ht="30" hidden="1" customHeight="1" x14ac:dyDescent="0.4">
      <c r="B362" s="47"/>
      <c r="C362" s="9" t="s">
        <v>22</v>
      </c>
      <c r="D362" s="20">
        <f>D359*D361</f>
        <v>0</v>
      </c>
      <c r="E362" s="20">
        <f t="shared" ref="E362:J362" si="59">E359*E361</f>
        <v>0</v>
      </c>
      <c r="F362" s="20">
        <f t="shared" si="59"/>
        <v>0</v>
      </c>
      <c r="G362" s="20">
        <f t="shared" si="59"/>
        <v>19480</v>
      </c>
      <c r="H362" s="20">
        <f t="shared" si="59"/>
        <v>16240</v>
      </c>
      <c r="I362" s="20">
        <f t="shared" si="59"/>
        <v>49050</v>
      </c>
      <c r="J362" s="20">
        <f t="shared" si="59"/>
        <v>53010</v>
      </c>
      <c r="K362" s="13"/>
      <c r="L362" s="48"/>
    </row>
    <row r="363" spans="2:12" ht="30" hidden="1" customHeight="1" x14ac:dyDescent="0.15">
      <c r="B363" s="47"/>
      <c r="C363" s="15"/>
      <c r="D363" s="16"/>
      <c r="E363" s="34" t="s">
        <v>23</v>
      </c>
      <c r="F363" s="16"/>
      <c r="G363" s="16"/>
      <c r="H363" s="18" t="s">
        <v>24</v>
      </c>
      <c r="I363" s="68">
        <f>SUM(D362:J362)</f>
        <v>137780</v>
      </c>
      <c r="J363" s="69"/>
      <c r="K363" s="19" t="s">
        <v>25</v>
      </c>
      <c r="L363" s="48"/>
    </row>
    <row r="364" spans="2:12" ht="30" customHeight="1" x14ac:dyDescent="0.15">
      <c r="B364" s="47"/>
      <c r="C364" s="32"/>
      <c r="D364" s="33"/>
      <c r="E364" s="34"/>
      <c r="F364" s="33"/>
      <c r="G364" s="33"/>
      <c r="H364" s="34"/>
      <c r="I364" s="35"/>
      <c r="J364" s="36"/>
      <c r="K364" s="37"/>
      <c r="L364" s="48"/>
    </row>
    <row r="365" spans="2:12" ht="28.5" customHeight="1" x14ac:dyDescent="0.4">
      <c r="B365" s="47"/>
      <c r="C365" s="49" t="s">
        <v>70</v>
      </c>
      <c r="D365" s="33"/>
      <c r="E365" s="33"/>
      <c r="F365" s="33"/>
      <c r="G365" s="33"/>
      <c r="H365" s="50"/>
      <c r="I365" s="33"/>
      <c r="J365" s="77"/>
      <c r="K365" s="77"/>
      <c r="L365" s="48"/>
    </row>
    <row r="366" spans="2:12" ht="30" customHeight="1" x14ac:dyDescent="0.4">
      <c r="B366" s="47"/>
      <c r="C366" s="62" t="s">
        <v>71</v>
      </c>
      <c r="D366" s="63"/>
      <c r="E366" s="63"/>
      <c r="F366" s="63"/>
      <c r="G366" s="63"/>
      <c r="H366" s="63"/>
      <c r="I366" s="33"/>
      <c r="J366" s="2"/>
      <c r="K366" s="3" t="s">
        <v>147</v>
      </c>
      <c r="L366" s="48"/>
    </row>
    <row r="367" spans="2:12" ht="30" customHeight="1" x14ac:dyDescent="0.4">
      <c r="B367" s="47"/>
      <c r="C367" s="4" t="s">
        <v>10</v>
      </c>
      <c r="D367" s="70" t="s">
        <v>11</v>
      </c>
      <c r="E367" s="70"/>
      <c r="F367" s="70"/>
      <c r="G367" s="70"/>
      <c r="H367" s="70"/>
      <c r="I367" s="70"/>
      <c r="J367" s="70"/>
      <c r="K367" s="44"/>
      <c r="L367" s="48"/>
    </row>
    <row r="368" spans="2:12" ht="30" customHeight="1" x14ac:dyDescent="0.4">
      <c r="B368" s="47"/>
      <c r="C368" s="5" t="s">
        <v>12</v>
      </c>
      <c r="D368" s="6" t="s">
        <v>13</v>
      </c>
      <c r="E368" s="7" t="s">
        <v>14</v>
      </c>
      <c r="F368" s="8" t="s">
        <v>15</v>
      </c>
      <c r="G368" s="7" t="s">
        <v>16</v>
      </c>
      <c r="H368" s="7" t="s">
        <v>17</v>
      </c>
      <c r="I368" s="7" t="s">
        <v>18</v>
      </c>
      <c r="J368" s="7" t="s">
        <v>19</v>
      </c>
      <c r="K368" s="7"/>
      <c r="L368" s="48"/>
    </row>
    <row r="369" spans="2:12" ht="30" hidden="1" customHeight="1" x14ac:dyDescent="0.4">
      <c r="B369" s="47"/>
      <c r="C369" s="9" t="s">
        <v>20</v>
      </c>
      <c r="D369" s="10">
        <v>69800</v>
      </c>
      <c r="E369" s="10">
        <v>64800</v>
      </c>
      <c r="F369" s="10">
        <v>55300</v>
      </c>
      <c r="G369" s="10">
        <v>48700</v>
      </c>
      <c r="H369" s="10">
        <v>40600</v>
      </c>
      <c r="I369" s="10">
        <v>32700</v>
      </c>
      <c r="J369" s="10">
        <v>27900</v>
      </c>
      <c r="K369" s="10"/>
      <c r="L369" s="48"/>
    </row>
    <row r="370" spans="2:12" ht="30" hidden="1" customHeight="1" x14ac:dyDescent="0.4">
      <c r="B370" s="47"/>
      <c r="C370" s="11"/>
      <c r="D370" s="12"/>
      <c r="E370" s="13"/>
      <c r="F370" s="13"/>
      <c r="G370" s="13">
        <v>0.8</v>
      </c>
      <c r="H370" s="13">
        <v>0.8</v>
      </c>
      <c r="I370" s="13">
        <v>0.8</v>
      </c>
      <c r="J370" s="13"/>
      <c r="K370" s="13"/>
      <c r="L370" s="48"/>
    </row>
    <row r="371" spans="2:12" ht="30" customHeight="1" x14ac:dyDescent="0.4">
      <c r="B371" s="47"/>
      <c r="C371" s="9" t="s">
        <v>21</v>
      </c>
      <c r="D371" s="12"/>
      <c r="E371" s="12"/>
      <c r="F371" s="12"/>
      <c r="G371" s="28">
        <f t="shared" ref="G371:I371" si="60">SUM(G370)</f>
        <v>0.8</v>
      </c>
      <c r="H371" s="28">
        <f t="shared" si="60"/>
        <v>0.8</v>
      </c>
      <c r="I371" s="28">
        <f t="shared" si="60"/>
        <v>0.8</v>
      </c>
      <c r="J371" s="12"/>
      <c r="K371" s="13"/>
      <c r="L371" s="48"/>
    </row>
    <row r="372" spans="2:12" ht="30" hidden="1" customHeight="1" x14ac:dyDescent="0.4">
      <c r="B372" s="47"/>
      <c r="C372" s="9" t="s">
        <v>22</v>
      </c>
      <c r="D372" s="20">
        <f>D369*D371</f>
        <v>0</v>
      </c>
      <c r="E372" s="20">
        <f t="shared" ref="E372:J372" si="61">E369*E371</f>
        <v>0</v>
      </c>
      <c r="F372" s="20">
        <f t="shared" si="61"/>
        <v>0</v>
      </c>
      <c r="G372" s="20">
        <f t="shared" si="61"/>
        <v>38960</v>
      </c>
      <c r="H372" s="20">
        <f t="shared" si="61"/>
        <v>32480</v>
      </c>
      <c r="I372" s="20">
        <f t="shared" si="61"/>
        <v>26160</v>
      </c>
      <c r="J372" s="20">
        <f t="shared" si="61"/>
        <v>0</v>
      </c>
      <c r="K372" s="13"/>
      <c r="L372" s="48"/>
    </row>
    <row r="373" spans="2:12" ht="30" hidden="1" customHeight="1" x14ac:dyDescent="0.15">
      <c r="B373" s="47"/>
      <c r="C373" s="15"/>
      <c r="D373" s="16"/>
      <c r="E373" s="34" t="s">
        <v>23</v>
      </c>
      <c r="F373" s="16"/>
      <c r="G373" s="16"/>
      <c r="H373" s="18" t="s">
        <v>24</v>
      </c>
      <c r="I373" s="68">
        <f>SUM(D372:J372)</f>
        <v>97600</v>
      </c>
      <c r="J373" s="69"/>
      <c r="K373" s="19" t="s">
        <v>25</v>
      </c>
      <c r="L373" s="48"/>
    </row>
    <row r="374" spans="2:12" ht="30" customHeight="1" x14ac:dyDescent="0.15">
      <c r="B374" s="47"/>
      <c r="C374" s="32"/>
      <c r="D374" s="33"/>
      <c r="E374" s="34"/>
      <c r="F374" s="33"/>
      <c r="G374" s="33"/>
      <c r="H374" s="34"/>
      <c r="I374" s="35"/>
      <c r="J374" s="36"/>
      <c r="K374" s="37"/>
      <c r="L374" s="48"/>
    </row>
    <row r="375" spans="2:12" ht="28.5" customHeight="1" x14ac:dyDescent="0.4">
      <c r="B375" s="47"/>
      <c r="C375" s="49" t="s">
        <v>72</v>
      </c>
      <c r="D375" s="33"/>
      <c r="E375" s="33"/>
      <c r="F375" s="33"/>
      <c r="G375" s="33"/>
      <c r="H375" s="50"/>
      <c r="I375" s="33"/>
      <c r="J375" s="77"/>
      <c r="K375" s="77"/>
      <c r="L375" s="48"/>
    </row>
    <row r="376" spans="2:12" ht="30" customHeight="1" x14ac:dyDescent="0.4">
      <c r="B376" s="47"/>
      <c r="C376" s="62" t="s">
        <v>73</v>
      </c>
      <c r="D376" s="63"/>
      <c r="E376" s="63"/>
      <c r="F376" s="63"/>
      <c r="G376" s="63"/>
      <c r="H376" s="63"/>
      <c r="I376" s="33"/>
      <c r="J376" s="2"/>
      <c r="K376" s="3" t="s">
        <v>147</v>
      </c>
      <c r="L376" s="48"/>
    </row>
    <row r="377" spans="2:12" ht="30" customHeight="1" x14ac:dyDescent="0.4">
      <c r="B377" s="47"/>
      <c r="C377" s="4" t="s">
        <v>10</v>
      </c>
      <c r="D377" s="70" t="s">
        <v>11</v>
      </c>
      <c r="E377" s="70"/>
      <c r="F377" s="70"/>
      <c r="G377" s="70"/>
      <c r="H377" s="70"/>
      <c r="I377" s="70"/>
      <c r="J377" s="70"/>
      <c r="K377" s="44"/>
      <c r="L377" s="48"/>
    </row>
    <row r="378" spans="2:12" ht="30" customHeight="1" x14ac:dyDescent="0.4">
      <c r="B378" s="47"/>
      <c r="C378" s="5" t="s">
        <v>12</v>
      </c>
      <c r="D378" s="6" t="s">
        <v>13</v>
      </c>
      <c r="E378" s="7" t="s">
        <v>14</v>
      </c>
      <c r="F378" s="8" t="s">
        <v>15</v>
      </c>
      <c r="G378" s="7" t="s">
        <v>16</v>
      </c>
      <c r="H378" s="7" t="s">
        <v>17</v>
      </c>
      <c r="I378" s="7" t="s">
        <v>18</v>
      </c>
      <c r="J378" s="7" t="s">
        <v>19</v>
      </c>
      <c r="K378" s="7"/>
      <c r="L378" s="48"/>
    </row>
    <row r="379" spans="2:12" ht="30" hidden="1" customHeight="1" x14ac:dyDescent="0.4">
      <c r="B379" s="47"/>
      <c r="C379" s="9" t="s">
        <v>20</v>
      </c>
      <c r="D379" s="10">
        <v>69800</v>
      </c>
      <c r="E379" s="10">
        <v>64800</v>
      </c>
      <c r="F379" s="10">
        <v>55300</v>
      </c>
      <c r="G379" s="10">
        <v>48700</v>
      </c>
      <c r="H379" s="10">
        <v>40600</v>
      </c>
      <c r="I379" s="10">
        <v>32700</v>
      </c>
      <c r="J379" s="10">
        <v>27900</v>
      </c>
      <c r="K379" s="10"/>
      <c r="L379" s="48"/>
    </row>
    <row r="380" spans="2:12" ht="30" hidden="1" customHeight="1" x14ac:dyDescent="0.4">
      <c r="B380" s="47"/>
      <c r="C380" s="11"/>
      <c r="D380" s="12"/>
      <c r="E380" s="13"/>
      <c r="F380" s="13">
        <v>0.8</v>
      </c>
      <c r="G380" s="13">
        <v>1.5</v>
      </c>
      <c r="H380" s="13">
        <v>3</v>
      </c>
      <c r="I380" s="13">
        <v>3</v>
      </c>
      <c r="J380" s="13"/>
      <c r="K380" s="13"/>
      <c r="L380" s="48"/>
    </row>
    <row r="381" spans="2:12" ht="30" customHeight="1" x14ac:dyDescent="0.4">
      <c r="B381" s="47"/>
      <c r="C381" s="9" t="s">
        <v>21</v>
      </c>
      <c r="D381" s="12"/>
      <c r="E381" s="12"/>
      <c r="F381" s="28">
        <f t="shared" ref="F381:I381" si="62">SUM(F380)</f>
        <v>0.8</v>
      </c>
      <c r="G381" s="28">
        <f t="shared" si="62"/>
        <v>1.5</v>
      </c>
      <c r="H381" s="28">
        <f t="shared" si="62"/>
        <v>3</v>
      </c>
      <c r="I381" s="28">
        <f t="shared" si="62"/>
        <v>3</v>
      </c>
      <c r="J381" s="12"/>
      <c r="K381" s="13"/>
      <c r="L381" s="48"/>
    </row>
    <row r="382" spans="2:12" ht="30" hidden="1" customHeight="1" x14ac:dyDescent="0.4">
      <c r="B382" s="47"/>
      <c r="C382" s="9" t="s">
        <v>22</v>
      </c>
      <c r="D382" s="20">
        <f>D379*D381</f>
        <v>0</v>
      </c>
      <c r="E382" s="20">
        <f t="shared" ref="E382:J382" si="63">E379*E381</f>
        <v>0</v>
      </c>
      <c r="F382" s="20">
        <f t="shared" si="63"/>
        <v>44240</v>
      </c>
      <c r="G382" s="20">
        <f t="shared" si="63"/>
        <v>73050</v>
      </c>
      <c r="H382" s="20">
        <f t="shared" si="63"/>
        <v>121800</v>
      </c>
      <c r="I382" s="20">
        <f t="shared" si="63"/>
        <v>98100</v>
      </c>
      <c r="J382" s="20">
        <f t="shared" si="63"/>
        <v>0</v>
      </c>
      <c r="K382" s="13"/>
      <c r="L382" s="48"/>
    </row>
    <row r="383" spans="2:12" ht="30" hidden="1" customHeight="1" x14ac:dyDescent="0.15">
      <c r="B383" s="47"/>
      <c r="C383" s="15"/>
      <c r="D383" s="16"/>
      <c r="E383" s="34" t="s">
        <v>23</v>
      </c>
      <c r="F383" s="16"/>
      <c r="G383" s="16"/>
      <c r="H383" s="18" t="s">
        <v>24</v>
      </c>
      <c r="I383" s="68">
        <f>SUM(D382:J382)</f>
        <v>337190</v>
      </c>
      <c r="J383" s="69"/>
      <c r="K383" s="19" t="s">
        <v>25</v>
      </c>
      <c r="L383" s="48"/>
    </row>
    <row r="384" spans="2:12" ht="30" customHeight="1" x14ac:dyDescent="0.15">
      <c r="B384" s="47"/>
      <c r="C384" s="32"/>
      <c r="D384" s="33"/>
      <c r="E384" s="34"/>
      <c r="F384" s="33"/>
      <c r="G384" s="33"/>
      <c r="H384" s="34"/>
      <c r="I384" s="35"/>
      <c r="J384" s="36"/>
      <c r="K384" s="37"/>
      <c r="L384" s="48"/>
    </row>
    <row r="385" spans="2:12" ht="28.5" customHeight="1" x14ac:dyDescent="0.4">
      <c r="B385" s="47"/>
      <c r="C385" s="49" t="s">
        <v>74</v>
      </c>
      <c r="D385" s="33"/>
      <c r="E385" s="33"/>
      <c r="F385" s="33"/>
      <c r="G385" s="33"/>
      <c r="H385" s="50"/>
      <c r="I385" s="33"/>
      <c r="J385" s="77"/>
      <c r="K385" s="77"/>
      <c r="L385" s="48"/>
    </row>
    <row r="386" spans="2:12" ht="30" customHeight="1" x14ac:dyDescent="0.4">
      <c r="B386" s="47"/>
      <c r="C386" s="62" t="s">
        <v>75</v>
      </c>
      <c r="D386" s="63"/>
      <c r="E386" s="63"/>
      <c r="F386" s="63"/>
      <c r="G386" s="63"/>
      <c r="H386" s="63"/>
      <c r="I386" s="33"/>
      <c r="J386" s="2"/>
      <c r="K386" s="3" t="s">
        <v>147</v>
      </c>
      <c r="L386" s="48"/>
    </row>
    <row r="387" spans="2:12" ht="30" customHeight="1" x14ac:dyDescent="0.4">
      <c r="B387" s="47"/>
      <c r="C387" s="4" t="s">
        <v>10</v>
      </c>
      <c r="D387" s="70" t="s">
        <v>11</v>
      </c>
      <c r="E387" s="70"/>
      <c r="F387" s="70"/>
      <c r="G387" s="70"/>
      <c r="H387" s="70"/>
      <c r="I387" s="70"/>
      <c r="J387" s="70"/>
      <c r="K387" s="44"/>
      <c r="L387" s="48"/>
    </row>
    <row r="388" spans="2:12" ht="30" customHeight="1" x14ac:dyDescent="0.4">
      <c r="B388" s="47"/>
      <c r="C388" s="5" t="s">
        <v>12</v>
      </c>
      <c r="D388" s="6" t="s">
        <v>13</v>
      </c>
      <c r="E388" s="7" t="s">
        <v>14</v>
      </c>
      <c r="F388" s="8" t="s">
        <v>15</v>
      </c>
      <c r="G388" s="7" t="s">
        <v>16</v>
      </c>
      <c r="H388" s="7" t="s">
        <v>17</v>
      </c>
      <c r="I388" s="7" t="s">
        <v>18</v>
      </c>
      <c r="J388" s="7" t="s">
        <v>19</v>
      </c>
      <c r="K388" s="7"/>
      <c r="L388" s="48"/>
    </row>
    <row r="389" spans="2:12" ht="30" hidden="1" customHeight="1" x14ac:dyDescent="0.4">
      <c r="B389" s="47"/>
      <c r="C389" s="9" t="s">
        <v>20</v>
      </c>
      <c r="D389" s="10">
        <v>69800</v>
      </c>
      <c r="E389" s="10">
        <v>64800</v>
      </c>
      <c r="F389" s="10">
        <v>55300</v>
      </c>
      <c r="G389" s="10">
        <v>48700</v>
      </c>
      <c r="H389" s="10">
        <v>40600</v>
      </c>
      <c r="I389" s="10">
        <v>32700</v>
      </c>
      <c r="J389" s="10">
        <v>27900</v>
      </c>
      <c r="K389" s="10"/>
      <c r="L389" s="48"/>
    </row>
    <row r="390" spans="2:12" ht="30" hidden="1" customHeight="1" x14ac:dyDescent="0.4">
      <c r="B390" s="47"/>
      <c r="C390" s="11"/>
      <c r="D390" s="12"/>
      <c r="E390" s="13"/>
      <c r="F390" s="13"/>
      <c r="G390" s="13">
        <v>0.4</v>
      </c>
      <c r="H390" s="13">
        <v>0.4</v>
      </c>
      <c r="I390" s="13">
        <v>1.5</v>
      </c>
      <c r="J390" s="13">
        <v>1.9</v>
      </c>
      <c r="K390" s="13"/>
      <c r="L390" s="48"/>
    </row>
    <row r="391" spans="2:12" ht="30" customHeight="1" x14ac:dyDescent="0.4">
      <c r="B391" s="47"/>
      <c r="C391" s="9" t="s">
        <v>21</v>
      </c>
      <c r="D391" s="12"/>
      <c r="E391" s="12"/>
      <c r="F391" s="12"/>
      <c r="G391" s="28">
        <f t="shared" ref="G391:J391" si="64">SUM(G390)</f>
        <v>0.4</v>
      </c>
      <c r="H391" s="28">
        <f t="shared" si="64"/>
        <v>0.4</v>
      </c>
      <c r="I391" s="28">
        <f t="shared" si="64"/>
        <v>1.5</v>
      </c>
      <c r="J391" s="28">
        <f t="shared" si="64"/>
        <v>1.9</v>
      </c>
      <c r="K391" s="13"/>
      <c r="L391" s="48"/>
    </row>
    <row r="392" spans="2:12" ht="30" hidden="1" customHeight="1" x14ac:dyDescent="0.4">
      <c r="B392" s="47"/>
      <c r="C392" s="9" t="s">
        <v>22</v>
      </c>
      <c r="D392" s="20">
        <f>D389*D391</f>
        <v>0</v>
      </c>
      <c r="E392" s="20">
        <f t="shared" ref="E392:J392" si="65">E389*E391</f>
        <v>0</v>
      </c>
      <c r="F392" s="20">
        <f t="shared" si="65"/>
        <v>0</v>
      </c>
      <c r="G392" s="20">
        <f t="shared" si="65"/>
        <v>19480</v>
      </c>
      <c r="H392" s="20">
        <f t="shared" si="65"/>
        <v>16240</v>
      </c>
      <c r="I392" s="20">
        <f t="shared" si="65"/>
        <v>49050</v>
      </c>
      <c r="J392" s="20">
        <f t="shared" si="65"/>
        <v>53010</v>
      </c>
      <c r="K392" s="13"/>
      <c r="L392" s="48"/>
    </row>
    <row r="393" spans="2:12" ht="30" hidden="1" customHeight="1" x14ac:dyDescent="0.15">
      <c r="B393" s="47"/>
      <c r="C393" s="15"/>
      <c r="D393" s="16"/>
      <c r="E393" s="34" t="s">
        <v>23</v>
      </c>
      <c r="F393" s="16"/>
      <c r="G393" s="16"/>
      <c r="H393" s="18" t="s">
        <v>24</v>
      </c>
      <c r="I393" s="68">
        <f>SUM(D392:J392)</f>
        <v>137780</v>
      </c>
      <c r="J393" s="69"/>
      <c r="K393" s="19" t="s">
        <v>25</v>
      </c>
      <c r="L393" s="48"/>
    </row>
    <row r="394" spans="2:12" ht="30" customHeight="1" x14ac:dyDescent="0.15">
      <c r="B394" s="47"/>
      <c r="C394" s="32"/>
      <c r="D394" s="33"/>
      <c r="E394" s="34"/>
      <c r="F394" s="33"/>
      <c r="G394" s="33"/>
      <c r="H394" s="34"/>
      <c r="I394" s="35"/>
      <c r="J394" s="36"/>
      <c r="K394" s="37"/>
      <c r="L394" s="48"/>
    </row>
    <row r="395" spans="2:12" ht="30" customHeight="1" x14ac:dyDescent="0.15">
      <c r="B395" s="47"/>
      <c r="C395" s="32"/>
      <c r="D395" s="33"/>
      <c r="E395" s="34"/>
      <c r="F395" s="33"/>
      <c r="G395" s="33"/>
      <c r="H395" s="34"/>
      <c r="I395" s="35"/>
      <c r="J395" s="36"/>
      <c r="K395" s="37"/>
      <c r="L395" s="48"/>
    </row>
    <row r="396" spans="2:12" ht="30" customHeight="1" x14ac:dyDescent="0.15">
      <c r="B396" s="47"/>
      <c r="C396" s="32"/>
      <c r="D396" s="33"/>
      <c r="E396" s="34"/>
      <c r="F396" s="33"/>
      <c r="G396" s="33"/>
      <c r="H396" s="34"/>
      <c r="I396" s="35"/>
      <c r="J396" s="36"/>
      <c r="K396" s="37"/>
      <c r="L396" s="48"/>
    </row>
    <row r="397" spans="2:12" ht="28.5" customHeight="1" x14ac:dyDescent="0.4">
      <c r="B397" s="55"/>
      <c r="C397" s="56"/>
      <c r="D397" s="56"/>
      <c r="E397" s="56"/>
      <c r="F397" s="56"/>
      <c r="G397" s="56"/>
      <c r="H397" s="56"/>
      <c r="I397" s="56"/>
      <c r="J397" s="56"/>
      <c r="K397" s="56"/>
      <c r="L397" s="57"/>
    </row>
    <row r="398" spans="2:12" ht="16.5" customHeight="1" x14ac:dyDescent="0.4">
      <c r="B398" s="33"/>
      <c r="C398" s="33"/>
      <c r="D398" s="33"/>
      <c r="E398" s="33"/>
      <c r="F398" s="33"/>
      <c r="G398" s="33"/>
      <c r="H398" s="33"/>
      <c r="I398" s="33"/>
      <c r="J398" s="33"/>
      <c r="K398" s="33"/>
      <c r="L398" s="33"/>
    </row>
    <row r="399" spans="2:12" x14ac:dyDescent="0.4">
      <c r="C399" s="56"/>
    </row>
    <row r="400" spans="2:12" ht="28.5" customHeight="1" x14ac:dyDescent="0.4">
      <c r="B400" s="45"/>
      <c r="C400" s="58"/>
      <c r="D400" s="16"/>
      <c r="E400" s="16"/>
      <c r="F400" s="16"/>
      <c r="G400" s="16"/>
      <c r="H400" s="16"/>
      <c r="I400" s="16"/>
      <c r="J400" s="16"/>
      <c r="K400" s="16"/>
      <c r="L400" s="46"/>
    </row>
    <row r="401" spans="2:12" ht="30" customHeight="1" x14ac:dyDescent="0.15">
      <c r="B401" s="47"/>
      <c r="C401" s="32"/>
      <c r="D401" s="33"/>
      <c r="E401" s="34"/>
      <c r="F401" s="33"/>
      <c r="G401" s="33"/>
      <c r="H401" s="34"/>
      <c r="I401" s="35"/>
      <c r="J401" s="36"/>
      <c r="K401" s="37"/>
      <c r="L401" s="48"/>
    </row>
    <row r="402" spans="2:12" ht="30" customHeight="1" x14ac:dyDescent="0.15">
      <c r="B402" s="47"/>
      <c r="C402" s="49" t="s">
        <v>76</v>
      </c>
      <c r="D402" s="33"/>
      <c r="E402" s="33"/>
      <c r="F402" s="33"/>
      <c r="G402" s="33"/>
      <c r="H402" s="34"/>
      <c r="I402" s="34"/>
      <c r="J402" s="34"/>
      <c r="K402" s="37"/>
      <c r="L402" s="48"/>
    </row>
    <row r="403" spans="2:12" ht="30" customHeight="1" x14ac:dyDescent="0.4">
      <c r="B403" s="47"/>
      <c r="C403" s="62" t="s">
        <v>77</v>
      </c>
      <c r="D403" s="63"/>
      <c r="E403" s="63"/>
      <c r="F403" s="63"/>
      <c r="G403" s="63"/>
      <c r="H403" s="63"/>
      <c r="I403" s="33"/>
      <c r="J403" s="2"/>
      <c r="K403" s="3" t="s">
        <v>147</v>
      </c>
      <c r="L403" s="48"/>
    </row>
    <row r="404" spans="2:12" ht="30" customHeight="1" x14ac:dyDescent="0.4">
      <c r="B404" s="47"/>
      <c r="C404" s="4" t="s">
        <v>10</v>
      </c>
      <c r="D404" s="70" t="s">
        <v>11</v>
      </c>
      <c r="E404" s="70"/>
      <c r="F404" s="70"/>
      <c r="G404" s="70"/>
      <c r="H404" s="70"/>
      <c r="I404" s="70"/>
      <c r="J404" s="70"/>
      <c r="K404" s="44"/>
      <c r="L404" s="48"/>
    </row>
    <row r="405" spans="2:12" ht="30" customHeight="1" x14ac:dyDescent="0.4">
      <c r="B405" s="47"/>
      <c r="C405" s="5" t="s">
        <v>12</v>
      </c>
      <c r="D405" s="6" t="s">
        <v>13</v>
      </c>
      <c r="E405" s="7" t="s">
        <v>14</v>
      </c>
      <c r="F405" s="8" t="s">
        <v>15</v>
      </c>
      <c r="G405" s="7" t="s">
        <v>16</v>
      </c>
      <c r="H405" s="7" t="s">
        <v>17</v>
      </c>
      <c r="I405" s="7" t="s">
        <v>18</v>
      </c>
      <c r="J405" s="7" t="s">
        <v>19</v>
      </c>
      <c r="K405" s="7"/>
      <c r="L405" s="48"/>
    </row>
    <row r="406" spans="2:12" ht="30" hidden="1" customHeight="1" x14ac:dyDescent="0.4">
      <c r="B406" s="47"/>
      <c r="C406" s="9" t="s">
        <v>20</v>
      </c>
      <c r="D406" s="10">
        <v>69800</v>
      </c>
      <c r="E406" s="10">
        <v>64800</v>
      </c>
      <c r="F406" s="10">
        <v>55300</v>
      </c>
      <c r="G406" s="10">
        <v>48700</v>
      </c>
      <c r="H406" s="10">
        <v>40600</v>
      </c>
      <c r="I406" s="10">
        <v>32700</v>
      </c>
      <c r="J406" s="10">
        <v>27900</v>
      </c>
      <c r="K406" s="13"/>
      <c r="L406" s="48"/>
    </row>
    <row r="407" spans="2:12" ht="30" hidden="1" customHeight="1" x14ac:dyDescent="0.4">
      <c r="B407" s="47"/>
      <c r="C407" s="11"/>
      <c r="D407" s="12"/>
      <c r="E407" s="13"/>
      <c r="F407" s="13"/>
      <c r="G407" s="13">
        <v>0.4</v>
      </c>
      <c r="H407" s="13">
        <v>0.4</v>
      </c>
      <c r="I407" s="13">
        <v>1.5</v>
      </c>
      <c r="J407" s="13">
        <v>1.9</v>
      </c>
      <c r="K407" s="13"/>
      <c r="L407" s="48"/>
    </row>
    <row r="408" spans="2:12" ht="30" customHeight="1" x14ac:dyDescent="0.4">
      <c r="B408" s="47"/>
      <c r="C408" s="9" t="s">
        <v>21</v>
      </c>
      <c r="D408" s="12"/>
      <c r="E408" s="12"/>
      <c r="F408" s="12"/>
      <c r="G408" s="28">
        <f t="shared" ref="G408:J408" si="66">SUM(G407)</f>
        <v>0.4</v>
      </c>
      <c r="H408" s="28">
        <f t="shared" si="66"/>
        <v>0.4</v>
      </c>
      <c r="I408" s="28">
        <f t="shared" si="66"/>
        <v>1.5</v>
      </c>
      <c r="J408" s="28">
        <f t="shared" si="66"/>
        <v>1.9</v>
      </c>
      <c r="K408" s="13"/>
      <c r="L408" s="48"/>
    </row>
    <row r="409" spans="2:12" ht="30" hidden="1" customHeight="1" x14ac:dyDescent="0.4">
      <c r="B409" s="47"/>
      <c r="C409" s="9" t="s">
        <v>22</v>
      </c>
      <c r="D409" s="20">
        <f>D406*D408</f>
        <v>0</v>
      </c>
      <c r="E409" s="20">
        <f t="shared" ref="E409:J409" si="67">E406*E408</f>
        <v>0</v>
      </c>
      <c r="F409" s="20">
        <f t="shared" si="67"/>
        <v>0</v>
      </c>
      <c r="G409" s="20">
        <f t="shared" si="67"/>
        <v>19480</v>
      </c>
      <c r="H409" s="20">
        <f t="shared" si="67"/>
        <v>16240</v>
      </c>
      <c r="I409" s="20">
        <f t="shared" si="67"/>
        <v>49050</v>
      </c>
      <c r="J409" s="20">
        <f t="shared" si="67"/>
        <v>53010</v>
      </c>
      <c r="K409" s="13"/>
      <c r="L409" s="48"/>
    </row>
    <row r="410" spans="2:12" ht="30" hidden="1" customHeight="1" x14ac:dyDescent="0.15">
      <c r="B410" s="47"/>
      <c r="C410" s="15"/>
      <c r="D410" s="16"/>
      <c r="E410" s="34" t="s">
        <v>23</v>
      </c>
      <c r="F410" s="16"/>
      <c r="G410" s="16"/>
      <c r="H410" s="18" t="s">
        <v>24</v>
      </c>
      <c r="I410" s="68">
        <f>SUM(D409:J409)</f>
        <v>137780</v>
      </c>
      <c r="J410" s="69"/>
      <c r="K410" s="19" t="s">
        <v>25</v>
      </c>
      <c r="L410" s="48"/>
    </row>
    <row r="411" spans="2:12" ht="30" customHeight="1" x14ac:dyDescent="0.15">
      <c r="B411" s="47"/>
      <c r="C411" s="32"/>
      <c r="D411" s="33"/>
      <c r="E411" s="34"/>
      <c r="F411" s="33"/>
      <c r="G411" s="33"/>
      <c r="H411" s="34"/>
      <c r="I411" s="35"/>
      <c r="J411" s="36"/>
      <c r="K411" s="37"/>
      <c r="L411" s="48"/>
    </row>
    <row r="412" spans="2:12" ht="28.5" customHeight="1" x14ac:dyDescent="0.4">
      <c r="B412" s="47"/>
      <c r="C412" s="49" t="s">
        <v>78</v>
      </c>
      <c r="D412" s="33"/>
      <c r="E412" s="33"/>
      <c r="F412" s="33"/>
      <c r="G412" s="33"/>
      <c r="H412" s="50"/>
      <c r="I412" s="33"/>
      <c r="J412" s="77"/>
      <c r="K412" s="77"/>
      <c r="L412" s="48"/>
    </row>
    <row r="413" spans="2:12" ht="28.5" customHeight="1" x14ac:dyDescent="0.4">
      <c r="B413" s="47"/>
      <c r="C413" s="49" t="s">
        <v>79</v>
      </c>
      <c r="D413" s="33"/>
      <c r="E413" s="33"/>
      <c r="F413" s="33"/>
      <c r="G413" s="33"/>
      <c r="H413" s="50"/>
      <c r="I413" s="33"/>
      <c r="J413" s="51"/>
      <c r="K413" s="51"/>
      <c r="L413" s="48"/>
    </row>
    <row r="414" spans="2:12" ht="30" customHeight="1" x14ac:dyDescent="0.4">
      <c r="B414" s="47"/>
      <c r="C414" s="66" t="s">
        <v>80</v>
      </c>
      <c r="D414" s="67"/>
      <c r="E414" s="67"/>
      <c r="F414" s="67"/>
      <c r="G414" s="67"/>
      <c r="H414" s="67"/>
      <c r="I414" s="33"/>
      <c r="J414" s="2"/>
      <c r="K414" s="3" t="s">
        <v>147</v>
      </c>
      <c r="L414" s="48"/>
    </row>
    <row r="415" spans="2:12" ht="30" customHeight="1" x14ac:dyDescent="0.4">
      <c r="B415" s="47"/>
      <c r="C415" s="4" t="s">
        <v>10</v>
      </c>
      <c r="D415" s="70" t="s">
        <v>11</v>
      </c>
      <c r="E415" s="70"/>
      <c r="F415" s="70"/>
      <c r="G415" s="70"/>
      <c r="H415" s="70"/>
      <c r="I415" s="70"/>
      <c r="J415" s="70"/>
      <c r="K415" s="44"/>
      <c r="L415" s="48"/>
    </row>
    <row r="416" spans="2:12" ht="30" customHeight="1" x14ac:dyDescent="0.4">
      <c r="B416" s="47"/>
      <c r="C416" s="5" t="s">
        <v>12</v>
      </c>
      <c r="D416" s="6" t="s">
        <v>13</v>
      </c>
      <c r="E416" s="7" t="s">
        <v>14</v>
      </c>
      <c r="F416" s="8" t="s">
        <v>15</v>
      </c>
      <c r="G416" s="7" t="s">
        <v>16</v>
      </c>
      <c r="H416" s="7" t="s">
        <v>17</v>
      </c>
      <c r="I416" s="7" t="s">
        <v>18</v>
      </c>
      <c r="J416" s="7" t="s">
        <v>19</v>
      </c>
      <c r="K416" s="7"/>
      <c r="L416" s="48"/>
    </row>
    <row r="417" spans="2:12" ht="30" hidden="1" customHeight="1" x14ac:dyDescent="0.4">
      <c r="B417" s="47"/>
      <c r="C417" s="9" t="s">
        <v>20</v>
      </c>
      <c r="D417" s="10">
        <v>69800</v>
      </c>
      <c r="E417" s="10">
        <v>64800</v>
      </c>
      <c r="F417" s="10">
        <v>55300</v>
      </c>
      <c r="G417" s="10">
        <v>48700</v>
      </c>
      <c r="H417" s="10">
        <v>40600</v>
      </c>
      <c r="I417" s="10">
        <v>32700</v>
      </c>
      <c r="J417" s="10">
        <v>27900</v>
      </c>
      <c r="K417" s="10"/>
      <c r="L417" s="48"/>
    </row>
    <row r="418" spans="2:12" ht="30" hidden="1" customHeight="1" x14ac:dyDescent="0.4">
      <c r="B418" s="47"/>
      <c r="C418" s="11"/>
      <c r="D418" s="12"/>
      <c r="E418" s="13"/>
      <c r="F418" s="13"/>
      <c r="G418" s="13"/>
      <c r="H418" s="13"/>
      <c r="I418" s="13"/>
      <c r="J418" s="13">
        <v>0.4</v>
      </c>
      <c r="K418" s="13"/>
      <c r="L418" s="48"/>
    </row>
    <row r="419" spans="2:12" ht="30" customHeight="1" x14ac:dyDescent="0.4">
      <c r="B419" s="47"/>
      <c r="C419" s="9" t="s">
        <v>21</v>
      </c>
      <c r="D419" s="12"/>
      <c r="E419" s="12"/>
      <c r="F419" s="12"/>
      <c r="G419" s="12"/>
      <c r="H419" s="12"/>
      <c r="I419" s="12"/>
      <c r="J419" s="28">
        <f t="shared" ref="J419" si="68">SUM(J418)</f>
        <v>0.4</v>
      </c>
      <c r="K419" s="13"/>
      <c r="L419" s="48"/>
    </row>
    <row r="420" spans="2:12" ht="30" hidden="1" customHeight="1" x14ac:dyDescent="0.4">
      <c r="B420" s="47"/>
      <c r="C420" s="9" t="s">
        <v>22</v>
      </c>
      <c r="D420" s="20">
        <f>D417*D419</f>
        <v>0</v>
      </c>
      <c r="E420" s="20">
        <f t="shared" ref="E420:J420" si="69">E417*E419</f>
        <v>0</v>
      </c>
      <c r="F420" s="20">
        <f t="shared" si="69"/>
        <v>0</v>
      </c>
      <c r="G420" s="20">
        <f t="shared" si="69"/>
        <v>0</v>
      </c>
      <c r="H420" s="20">
        <f t="shared" si="69"/>
        <v>0</v>
      </c>
      <c r="I420" s="20">
        <f t="shared" si="69"/>
        <v>0</v>
      </c>
      <c r="J420" s="20">
        <f t="shared" si="69"/>
        <v>11160</v>
      </c>
      <c r="K420" s="13"/>
      <c r="L420" s="48"/>
    </row>
    <row r="421" spans="2:12" ht="30" hidden="1" customHeight="1" x14ac:dyDescent="0.15">
      <c r="B421" s="47"/>
      <c r="C421" s="15"/>
      <c r="D421" s="16"/>
      <c r="E421" s="34" t="s">
        <v>23</v>
      </c>
      <c r="F421" s="16"/>
      <c r="G421" s="16"/>
      <c r="H421" s="18" t="s">
        <v>24</v>
      </c>
      <c r="I421" s="68">
        <f>SUM(D420:J420)</f>
        <v>11160</v>
      </c>
      <c r="J421" s="69"/>
      <c r="K421" s="19" t="s">
        <v>25</v>
      </c>
      <c r="L421" s="48"/>
    </row>
    <row r="422" spans="2:12" ht="30" customHeight="1" x14ac:dyDescent="0.15">
      <c r="B422" s="47"/>
      <c r="C422" s="32"/>
      <c r="D422" s="33"/>
      <c r="E422" s="34"/>
      <c r="F422" s="33"/>
      <c r="G422" s="33"/>
      <c r="H422" s="34"/>
      <c r="I422" s="35"/>
      <c r="J422" s="36"/>
      <c r="K422" s="37"/>
      <c r="L422" s="48"/>
    </row>
    <row r="423" spans="2:12" ht="30" customHeight="1" x14ac:dyDescent="0.15">
      <c r="B423" s="47"/>
      <c r="C423" s="49" t="s">
        <v>60</v>
      </c>
      <c r="D423" s="33"/>
      <c r="E423" s="33"/>
      <c r="F423" s="33"/>
      <c r="G423" s="33"/>
      <c r="H423" s="34"/>
      <c r="I423" s="34"/>
      <c r="J423" s="34"/>
      <c r="K423" s="37"/>
      <c r="L423" s="48"/>
    </row>
    <row r="424" spans="2:12" ht="30" customHeight="1" x14ac:dyDescent="0.4">
      <c r="B424" s="47"/>
      <c r="C424" s="66" t="s">
        <v>81</v>
      </c>
      <c r="D424" s="67"/>
      <c r="E424" s="67"/>
      <c r="F424" s="67"/>
      <c r="G424" s="67"/>
      <c r="H424" s="67"/>
      <c r="I424" s="33"/>
      <c r="J424" s="2"/>
      <c r="K424" s="3" t="s">
        <v>147</v>
      </c>
      <c r="L424" s="48"/>
    </row>
    <row r="425" spans="2:12" ht="30" customHeight="1" x14ac:dyDescent="0.4">
      <c r="B425" s="47"/>
      <c r="C425" s="4" t="s">
        <v>10</v>
      </c>
      <c r="D425" s="70" t="s">
        <v>11</v>
      </c>
      <c r="E425" s="70"/>
      <c r="F425" s="70"/>
      <c r="G425" s="70"/>
      <c r="H425" s="70"/>
      <c r="I425" s="70"/>
      <c r="J425" s="70"/>
      <c r="K425" s="44"/>
      <c r="L425" s="48"/>
    </row>
    <row r="426" spans="2:12" ht="30" customHeight="1" x14ac:dyDescent="0.4">
      <c r="B426" s="47"/>
      <c r="C426" s="5" t="s">
        <v>12</v>
      </c>
      <c r="D426" s="6" t="s">
        <v>13</v>
      </c>
      <c r="E426" s="7" t="s">
        <v>14</v>
      </c>
      <c r="F426" s="8" t="s">
        <v>15</v>
      </c>
      <c r="G426" s="7" t="s">
        <v>16</v>
      </c>
      <c r="H426" s="7" t="s">
        <v>17</v>
      </c>
      <c r="I426" s="7" t="s">
        <v>18</v>
      </c>
      <c r="J426" s="7" t="s">
        <v>19</v>
      </c>
      <c r="K426" s="7"/>
      <c r="L426" s="48"/>
    </row>
    <row r="427" spans="2:12" ht="30" hidden="1" customHeight="1" x14ac:dyDescent="0.4">
      <c r="B427" s="47"/>
      <c r="C427" s="9" t="s">
        <v>20</v>
      </c>
      <c r="D427" s="10">
        <v>69800</v>
      </c>
      <c r="E427" s="10">
        <v>64800</v>
      </c>
      <c r="F427" s="10">
        <v>55300</v>
      </c>
      <c r="G427" s="10">
        <v>48700</v>
      </c>
      <c r="H427" s="10">
        <v>40600</v>
      </c>
      <c r="I427" s="10">
        <v>32700</v>
      </c>
      <c r="J427" s="10">
        <v>27900</v>
      </c>
      <c r="K427" s="13"/>
      <c r="L427" s="48"/>
    </row>
    <row r="428" spans="2:12" ht="30" hidden="1" customHeight="1" x14ac:dyDescent="0.4">
      <c r="B428" s="47"/>
      <c r="C428" s="11"/>
      <c r="D428" s="12"/>
      <c r="E428" s="13"/>
      <c r="F428" s="13"/>
      <c r="G428" s="13"/>
      <c r="H428" s="13"/>
      <c r="I428" s="13">
        <v>0.8</v>
      </c>
      <c r="J428" s="13">
        <v>0.8</v>
      </c>
      <c r="K428" s="13"/>
      <c r="L428" s="48"/>
    </row>
    <row r="429" spans="2:12" ht="30" customHeight="1" x14ac:dyDescent="0.4">
      <c r="B429" s="47"/>
      <c r="C429" s="9" t="s">
        <v>21</v>
      </c>
      <c r="D429" s="12"/>
      <c r="E429" s="12"/>
      <c r="F429" s="12"/>
      <c r="G429" s="12"/>
      <c r="H429" s="12"/>
      <c r="I429" s="28">
        <f t="shared" ref="I429:J429" si="70">SUM(I428)</f>
        <v>0.8</v>
      </c>
      <c r="J429" s="28">
        <f t="shared" si="70"/>
        <v>0.8</v>
      </c>
      <c r="K429" s="13"/>
      <c r="L429" s="48"/>
    </row>
    <row r="430" spans="2:12" ht="30" hidden="1" customHeight="1" x14ac:dyDescent="0.4">
      <c r="B430" s="47"/>
      <c r="C430" s="9" t="s">
        <v>22</v>
      </c>
      <c r="D430" s="20">
        <f>D427*D429</f>
        <v>0</v>
      </c>
      <c r="E430" s="20">
        <f t="shared" ref="E430:J430" si="71">E427*E429</f>
        <v>0</v>
      </c>
      <c r="F430" s="20">
        <f t="shared" si="71"/>
        <v>0</v>
      </c>
      <c r="G430" s="20">
        <f t="shared" si="71"/>
        <v>0</v>
      </c>
      <c r="H430" s="20">
        <f t="shared" si="71"/>
        <v>0</v>
      </c>
      <c r="I430" s="20">
        <f t="shared" si="71"/>
        <v>26160</v>
      </c>
      <c r="J430" s="20">
        <f t="shared" si="71"/>
        <v>22320</v>
      </c>
      <c r="K430" s="13"/>
      <c r="L430" s="48"/>
    </row>
    <row r="431" spans="2:12" ht="30" hidden="1" customHeight="1" x14ac:dyDescent="0.15">
      <c r="B431" s="47"/>
      <c r="C431" s="15"/>
      <c r="D431" s="16"/>
      <c r="E431" s="34" t="s">
        <v>23</v>
      </c>
      <c r="F431" s="16"/>
      <c r="G431" s="16"/>
      <c r="H431" s="18" t="s">
        <v>24</v>
      </c>
      <c r="I431" s="68">
        <f>SUM(D430:J430)</f>
        <v>48480</v>
      </c>
      <c r="J431" s="69"/>
      <c r="K431" s="19"/>
      <c r="L431" s="48"/>
    </row>
    <row r="432" spans="2:12" ht="30" customHeight="1" x14ac:dyDescent="0.15">
      <c r="B432" s="47"/>
      <c r="C432" s="32"/>
      <c r="D432" s="33"/>
      <c r="E432" s="33"/>
      <c r="F432" s="33"/>
      <c r="G432" s="33"/>
      <c r="H432" s="34"/>
      <c r="I432" s="34"/>
      <c r="J432" s="34"/>
      <c r="K432" s="37"/>
      <c r="L432" s="48"/>
    </row>
    <row r="433" spans="2:12" ht="30" customHeight="1" x14ac:dyDescent="0.15">
      <c r="B433" s="47"/>
      <c r="C433" s="49" t="s">
        <v>62</v>
      </c>
      <c r="D433" s="33"/>
      <c r="E433" s="33"/>
      <c r="F433" s="33"/>
      <c r="G433" s="33"/>
      <c r="H433" s="34"/>
      <c r="I433" s="34"/>
      <c r="J433" s="34"/>
      <c r="K433" s="37"/>
      <c r="L433" s="48"/>
    </row>
    <row r="434" spans="2:12" ht="30" customHeight="1" x14ac:dyDescent="0.4">
      <c r="B434" s="47"/>
      <c r="C434" s="66" t="s">
        <v>82</v>
      </c>
      <c r="D434" s="67"/>
      <c r="E434" s="67"/>
      <c r="F434" s="67"/>
      <c r="G434" s="67"/>
      <c r="H434" s="67"/>
      <c r="I434" s="33"/>
      <c r="J434" s="2"/>
      <c r="K434" s="3" t="s">
        <v>147</v>
      </c>
      <c r="L434" s="48"/>
    </row>
    <row r="435" spans="2:12" ht="30" customHeight="1" x14ac:dyDescent="0.4">
      <c r="B435" s="47"/>
      <c r="C435" s="4" t="s">
        <v>10</v>
      </c>
      <c r="D435" s="70" t="s">
        <v>11</v>
      </c>
      <c r="E435" s="70"/>
      <c r="F435" s="70"/>
      <c r="G435" s="70"/>
      <c r="H435" s="70"/>
      <c r="I435" s="70"/>
      <c r="J435" s="70"/>
      <c r="K435" s="44"/>
      <c r="L435" s="48"/>
    </row>
    <row r="436" spans="2:12" ht="30" customHeight="1" x14ac:dyDescent="0.4">
      <c r="B436" s="47"/>
      <c r="C436" s="5" t="s">
        <v>12</v>
      </c>
      <c r="D436" s="6" t="s">
        <v>13</v>
      </c>
      <c r="E436" s="7" t="s">
        <v>14</v>
      </c>
      <c r="F436" s="8" t="s">
        <v>15</v>
      </c>
      <c r="G436" s="7" t="s">
        <v>16</v>
      </c>
      <c r="H436" s="7" t="s">
        <v>17</v>
      </c>
      <c r="I436" s="7" t="s">
        <v>18</v>
      </c>
      <c r="J436" s="7" t="s">
        <v>19</v>
      </c>
      <c r="K436" s="7"/>
      <c r="L436" s="48"/>
    </row>
    <row r="437" spans="2:12" ht="30" hidden="1" customHeight="1" x14ac:dyDescent="0.4">
      <c r="B437" s="47"/>
      <c r="C437" s="9" t="s">
        <v>20</v>
      </c>
      <c r="D437" s="10">
        <v>69800</v>
      </c>
      <c r="E437" s="10">
        <v>64800</v>
      </c>
      <c r="F437" s="10">
        <v>55300</v>
      </c>
      <c r="G437" s="10">
        <v>48700</v>
      </c>
      <c r="H437" s="10">
        <v>40600</v>
      </c>
      <c r="I437" s="10">
        <v>32700</v>
      </c>
      <c r="J437" s="10">
        <v>27900</v>
      </c>
      <c r="K437" s="13"/>
      <c r="L437" s="48"/>
    </row>
    <row r="438" spans="2:12" ht="30" hidden="1" customHeight="1" x14ac:dyDescent="0.4">
      <c r="B438" s="47"/>
      <c r="C438" s="11"/>
      <c r="D438" s="12"/>
      <c r="E438" s="13"/>
      <c r="F438" s="13"/>
      <c r="G438" s="13"/>
      <c r="H438" s="13">
        <v>0.8</v>
      </c>
      <c r="I438" s="13">
        <v>0.8</v>
      </c>
      <c r="J438" s="13"/>
      <c r="K438" s="13"/>
      <c r="L438" s="48"/>
    </row>
    <row r="439" spans="2:12" ht="30" customHeight="1" x14ac:dyDescent="0.4">
      <c r="B439" s="47"/>
      <c r="C439" s="9" t="s">
        <v>21</v>
      </c>
      <c r="D439" s="12"/>
      <c r="E439" s="12"/>
      <c r="F439" s="12"/>
      <c r="G439" s="12"/>
      <c r="H439" s="28">
        <f t="shared" ref="H439:I439" si="72">SUM(H438)</f>
        <v>0.8</v>
      </c>
      <c r="I439" s="28">
        <f t="shared" si="72"/>
        <v>0.8</v>
      </c>
      <c r="J439" s="12"/>
      <c r="K439" s="13"/>
      <c r="L439" s="48"/>
    </row>
    <row r="440" spans="2:12" ht="30" hidden="1" customHeight="1" x14ac:dyDescent="0.4">
      <c r="B440" s="47"/>
      <c r="C440" s="9" t="s">
        <v>22</v>
      </c>
      <c r="D440" s="20">
        <f>D437*D439</f>
        <v>0</v>
      </c>
      <c r="E440" s="20">
        <f t="shared" ref="E440:J440" si="73">E437*E439</f>
        <v>0</v>
      </c>
      <c r="F440" s="20">
        <f t="shared" si="73"/>
        <v>0</v>
      </c>
      <c r="G440" s="20">
        <f t="shared" si="73"/>
        <v>0</v>
      </c>
      <c r="H440" s="20">
        <f t="shared" si="73"/>
        <v>32480</v>
      </c>
      <c r="I440" s="20">
        <f t="shared" si="73"/>
        <v>26160</v>
      </c>
      <c r="J440" s="20">
        <f t="shared" si="73"/>
        <v>0</v>
      </c>
      <c r="K440" s="13"/>
      <c r="L440" s="48"/>
    </row>
    <row r="441" spans="2:12" ht="30" hidden="1" customHeight="1" x14ac:dyDescent="0.15">
      <c r="B441" s="47"/>
      <c r="C441" s="15"/>
      <c r="D441" s="16"/>
      <c r="E441" s="34" t="s">
        <v>23</v>
      </c>
      <c r="F441" s="16"/>
      <c r="G441" s="16"/>
      <c r="H441" s="18" t="s">
        <v>24</v>
      </c>
      <c r="I441" s="68">
        <f>SUM(D440:J440)</f>
        <v>58640</v>
      </c>
      <c r="J441" s="69"/>
      <c r="K441" s="19"/>
      <c r="L441" s="48"/>
    </row>
    <row r="442" spans="2:12" ht="30" customHeight="1" x14ac:dyDescent="0.15">
      <c r="B442" s="47"/>
      <c r="C442" s="32"/>
      <c r="D442" s="33"/>
      <c r="E442" s="34"/>
      <c r="F442" s="33"/>
      <c r="G442" s="33"/>
      <c r="H442" s="34"/>
      <c r="I442" s="35"/>
      <c r="J442" s="36"/>
      <c r="K442" s="37"/>
      <c r="L442" s="48"/>
    </row>
    <row r="443" spans="2:12" ht="30" customHeight="1" x14ac:dyDescent="0.15">
      <c r="B443" s="47"/>
      <c r="C443" s="49" t="s">
        <v>64</v>
      </c>
      <c r="D443" s="33"/>
      <c r="E443" s="33"/>
      <c r="F443" s="33"/>
      <c r="G443" s="33"/>
      <c r="H443" s="34"/>
      <c r="I443" s="34"/>
      <c r="J443" s="34"/>
      <c r="K443" s="37"/>
      <c r="L443" s="48"/>
    </row>
    <row r="444" spans="2:12" ht="30" customHeight="1" x14ac:dyDescent="0.4">
      <c r="B444" s="47"/>
      <c r="C444" s="66" t="s">
        <v>65</v>
      </c>
      <c r="D444" s="67"/>
      <c r="E444" s="67"/>
      <c r="F444" s="67"/>
      <c r="G444" s="67"/>
      <c r="H444" s="67"/>
      <c r="I444" s="33"/>
      <c r="J444" s="2"/>
      <c r="K444" s="3" t="s">
        <v>147</v>
      </c>
      <c r="L444" s="48"/>
    </row>
    <row r="445" spans="2:12" ht="30" customHeight="1" x14ac:dyDescent="0.4">
      <c r="B445" s="47"/>
      <c r="C445" s="4" t="s">
        <v>10</v>
      </c>
      <c r="D445" s="70" t="s">
        <v>11</v>
      </c>
      <c r="E445" s="70"/>
      <c r="F445" s="70"/>
      <c r="G445" s="70"/>
      <c r="H445" s="70"/>
      <c r="I445" s="70"/>
      <c r="J445" s="70"/>
      <c r="K445" s="44"/>
      <c r="L445" s="48"/>
    </row>
    <row r="446" spans="2:12" ht="30" customHeight="1" x14ac:dyDescent="0.4">
      <c r="B446" s="47"/>
      <c r="C446" s="5" t="s">
        <v>12</v>
      </c>
      <c r="D446" s="6" t="s">
        <v>13</v>
      </c>
      <c r="E446" s="7" t="s">
        <v>14</v>
      </c>
      <c r="F446" s="8" t="s">
        <v>15</v>
      </c>
      <c r="G446" s="7" t="s">
        <v>16</v>
      </c>
      <c r="H446" s="7" t="s">
        <v>17</v>
      </c>
      <c r="I446" s="7" t="s">
        <v>18</v>
      </c>
      <c r="J446" s="7" t="s">
        <v>19</v>
      </c>
      <c r="K446" s="7"/>
      <c r="L446" s="48"/>
    </row>
    <row r="447" spans="2:12" ht="30" hidden="1" customHeight="1" x14ac:dyDescent="0.4">
      <c r="B447" s="47"/>
      <c r="C447" s="9" t="s">
        <v>20</v>
      </c>
      <c r="D447" s="10">
        <v>69800</v>
      </c>
      <c r="E447" s="10">
        <v>64800</v>
      </c>
      <c r="F447" s="10">
        <v>55300</v>
      </c>
      <c r="G447" s="10">
        <v>48700</v>
      </c>
      <c r="H447" s="10">
        <v>40600</v>
      </c>
      <c r="I447" s="10">
        <v>32700</v>
      </c>
      <c r="J447" s="10">
        <v>27900</v>
      </c>
      <c r="K447" s="13"/>
      <c r="L447" s="48"/>
    </row>
    <row r="448" spans="2:12" ht="30" hidden="1" customHeight="1" x14ac:dyDescent="0.4">
      <c r="B448" s="47"/>
      <c r="C448" s="11"/>
      <c r="D448" s="12"/>
      <c r="E448" s="13"/>
      <c r="F448" s="13"/>
      <c r="G448" s="13"/>
      <c r="H448" s="13"/>
      <c r="I448" s="13">
        <v>0.8</v>
      </c>
      <c r="J448" s="13">
        <v>0.8</v>
      </c>
      <c r="K448" s="13"/>
      <c r="L448" s="48"/>
    </row>
    <row r="449" spans="2:12" ht="30" customHeight="1" x14ac:dyDescent="0.4">
      <c r="B449" s="47"/>
      <c r="C449" s="9" t="s">
        <v>21</v>
      </c>
      <c r="D449" s="12"/>
      <c r="E449" s="12"/>
      <c r="F449" s="12"/>
      <c r="G449" s="12"/>
      <c r="H449" s="12"/>
      <c r="I449" s="28">
        <f t="shared" ref="I449:J449" si="74">SUM(I448)</f>
        <v>0.8</v>
      </c>
      <c r="J449" s="28">
        <f t="shared" si="74"/>
        <v>0.8</v>
      </c>
      <c r="K449" s="13"/>
      <c r="L449" s="48"/>
    </row>
    <row r="450" spans="2:12" ht="30" hidden="1" customHeight="1" x14ac:dyDescent="0.4">
      <c r="B450" s="47"/>
      <c r="C450" s="9" t="s">
        <v>22</v>
      </c>
      <c r="D450" s="20">
        <f>D447*D449</f>
        <v>0</v>
      </c>
      <c r="E450" s="20">
        <f t="shared" ref="E450:J450" si="75">E447*E449</f>
        <v>0</v>
      </c>
      <c r="F450" s="20">
        <f t="shared" si="75"/>
        <v>0</v>
      </c>
      <c r="G450" s="20">
        <f t="shared" si="75"/>
        <v>0</v>
      </c>
      <c r="H450" s="20">
        <f t="shared" si="75"/>
        <v>0</v>
      </c>
      <c r="I450" s="20">
        <f t="shared" si="75"/>
        <v>26160</v>
      </c>
      <c r="J450" s="20">
        <f t="shared" si="75"/>
        <v>22320</v>
      </c>
      <c r="K450" s="13"/>
      <c r="L450" s="48"/>
    </row>
    <row r="451" spans="2:12" ht="30" hidden="1" customHeight="1" x14ac:dyDescent="0.15">
      <c r="B451" s="47"/>
      <c r="C451" s="15"/>
      <c r="D451" s="16"/>
      <c r="E451" s="34" t="s">
        <v>23</v>
      </c>
      <c r="F451" s="16"/>
      <c r="G451" s="16"/>
      <c r="H451" s="18" t="s">
        <v>24</v>
      </c>
      <c r="I451" s="68">
        <f>SUM(D450:J450)</f>
        <v>48480</v>
      </c>
      <c r="J451" s="69"/>
      <c r="K451" s="19" t="s">
        <v>25</v>
      </c>
      <c r="L451" s="48"/>
    </row>
    <row r="452" spans="2:12" ht="30" customHeight="1" x14ac:dyDescent="0.15">
      <c r="B452" s="47"/>
      <c r="C452" s="32"/>
      <c r="D452" s="33"/>
      <c r="E452" s="34"/>
      <c r="F452" s="33"/>
      <c r="G452" s="33"/>
      <c r="H452" s="34"/>
      <c r="I452" s="35"/>
      <c r="J452" s="36"/>
      <c r="K452" s="37"/>
      <c r="L452" s="48"/>
    </row>
    <row r="453" spans="2:12" ht="30" customHeight="1" x14ac:dyDescent="0.15">
      <c r="B453" s="47"/>
      <c r="C453" s="49" t="s">
        <v>66</v>
      </c>
      <c r="D453" s="33"/>
      <c r="E453" s="34"/>
      <c r="F453" s="33"/>
      <c r="G453" s="33"/>
      <c r="H453" s="34"/>
      <c r="I453" s="34"/>
      <c r="J453" s="34"/>
      <c r="K453" s="37"/>
      <c r="L453" s="48"/>
    </row>
    <row r="454" spans="2:12" ht="30" customHeight="1" x14ac:dyDescent="0.4">
      <c r="B454" s="47"/>
      <c r="C454" s="66" t="s">
        <v>83</v>
      </c>
      <c r="D454" s="67"/>
      <c r="E454" s="67"/>
      <c r="F454" s="67"/>
      <c r="G454" s="67"/>
      <c r="H454" s="67"/>
      <c r="I454" s="33"/>
      <c r="J454" s="61"/>
      <c r="K454" s="3" t="s">
        <v>147</v>
      </c>
      <c r="L454" s="48"/>
    </row>
    <row r="455" spans="2:12" ht="30" customHeight="1" x14ac:dyDescent="0.4">
      <c r="B455" s="47"/>
      <c r="C455" s="4" t="s">
        <v>10</v>
      </c>
      <c r="D455" s="78" t="s">
        <v>11</v>
      </c>
      <c r="E455" s="79"/>
      <c r="F455" s="79"/>
      <c r="G455" s="79"/>
      <c r="H455" s="79"/>
      <c r="I455" s="79"/>
      <c r="J455" s="80"/>
      <c r="K455" s="44"/>
      <c r="L455" s="48"/>
    </row>
    <row r="456" spans="2:12" ht="30" customHeight="1" x14ac:dyDescent="0.4">
      <c r="B456" s="47"/>
      <c r="C456" s="5" t="s">
        <v>12</v>
      </c>
      <c r="D456" s="6" t="s">
        <v>13</v>
      </c>
      <c r="E456" s="7" t="s">
        <v>14</v>
      </c>
      <c r="F456" s="8" t="s">
        <v>15</v>
      </c>
      <c r="G456" s="7" t="s">
        <v>16</v>
      </c>
      <c r="H456" s="7" t="s">
        <v>17</v>
      </c>
      <c r="I456" s="7" t="s">
        <v>18</v>
      </c>
      <c r="J456" s="7" t="s">
        <v>19</v>
      </c>
      <c r="K456" s="7"/>
      <c r="L456" s="48"/>
    </row>
    <row r="457" spans="2:12" ht="30" hidden="1" customHeight="1" x14ac:dyDescent="0.4">
      <c r="B457" s="47"/>
      <c r="C457" s="9" t="s">
        <v>20</v>
      </c>
      <c r="D457" s="10">
        <v>69800</v>
      </c>
      <c r="E457" s="10">
        <v>64800</v>
      </c>
      <c r="F457" s="10">
        <v>55300</v>
      </c>
      <c r="G457" s="10">
        <v>48700</v>
      </c>
      <c r="H457" s="10">
        <v>40600</v>
      </c>
      <c r="I457" s="10">
        <v>32700</v>
      </c>
      <c r="J457" s="10">
        <v>27900</v>
      </c>
      <c r="K457" s="13"/>
      <c r="L457" s="48"/>
    </row>
    <row r="458" spans="2:12" ht="30" hidden="1" customHeight="1" x14ac:dyDescent="0.4">
      <c r="B458" s="47"/>
      <c r="C458" s="11"/>
      <c r="D458" s="12"/>
      <c r="E458" s="13"/>
      <c r="F458" s="13">
        <v>1.1000000000000001</v>
      </c>
      <c r="G458" s="13">
        <v>1.9</v>
      </c>
      <c r="H458" s="13">
        <v>1.9</v>
      </c>
      <c r="I458" s="13"/>
      <c r="J458" s="13"/>
      <c r="K458" s="13"/>
      <c r="L458" s="48"/>
    </row>
    <row r="459" spans="2:12" ht="30" customHeight="1" x14ac:dyDescent="0.4">
      <c r="B459" s="47"/>
      <c r="C459" s="9" t="s">
        <v>21</v>
      </c>
      <c r="D459" s="12"/>
      <c r="E459" s="12"/>
      <c r="F459" s="28">
        <f t="shared" ref="F459:H459" si="76">SUM(F458)</f>
        <v>1.1000000000000001</v>
      </c>
      <c r="G459" s="28">
        <f t="shared" si="76"/>
        <v>1.9</v>
      </c>
      <c r="H459" s="28">
        <f t="shared" si="76"/>
        <v>1.9</v>
      </c>
      <c r="I459" s="12"/>
      <c r="J459" s="12"/>
      <c r="K459" s="13"/>
      <c r="L459" s="48"/>
    </row>
    <row r="460" spans="2:12" ht="30" hidden="1" customHeight="1" x14ac:dyDescent="0.4">
      <c r="B460" s="47"/>
      <c r="C460" s="9" t="s">
        <v>22</v>
      </c>
      <c r="D460" s="20">
        <f>D457*D459</f>
        <v>0</v>
      </c>
      <c r="E460" s="20">
        <f t="shared" ref="E460:J460" si="77">E457*E459</f>
        <v>0</v>
      </c>
      <c r="F460" s="20">
        <f t="shared" si="77"/>
        <v>60830.000000000007</v>
      </c>
      <c r="G460" s="20">
        <f t="shared" si="77"/>
        <v>92530</v>
      </c>
      <c r="H460" s="20">
        <f t="shared" si="77"/>
        <v>77140</v>
      </c>
      <c r="I460" s="20">
        <f t="shared" si="77"/>
        <v>0</v>
      </c>
      <c r="J460" s="20">
        <f t="shared" si="77"/>
        <v>0</v>
      </c>
      <c r="K460" s="13"/>
      <c r="L460" s="48"/>
    </row>
    <row r="461" spans="2:12" ht="30" hidden="1" customHeight="1" x14ac:dyDescent="0.15">
      <c r="B461" s="47"/>
      <c r="C461" s="15"/>
      <c r="D461" s="16"/>
      <c r="E461" s="34" t="s">
        <v>23</v>
      </c>
      <c r="F461" s="16"/>
      <c r="G461" s="16"/>
      <c r="H461" s="18" t="s">
        <v>24</v>
      </c>
      <c r="I461" s="68">
        <f>SUM(D460:J460)</f>
        <v>230500</v>
      </c>
      <c r="J461" s="69"/>
      <c r="K461" s="19"/>
      <c r="L461" s="48"/>
    </row>
    <row r="462" spans="2:12" ht="30" customHeight="1" x14ac:dyDescent="0.15">
      <c r="B462" s="47"/>
      <c r="C462" s="32"/>
      <c r="D462" s="33"/>
      <c r="E462" s="34"/>
      <c r="F462" s="33"/>
      <c r="G462" s="33"/>
      <c r="H462" s="34"/>
      <c r="I462" s="34"/>
      <c r="J462" s="34"/>
      <c r="K462" s="37"/>
      <c r="L462" s="48"/>
    </row>
    <row r="463" spans="2:12" ht="30" customHeight="1" x14ac:dyDescent="0.15">
      <c r="B463" s="47"/>
      <c r="C463" s="32"/>
      <c r="D463" s="33"/>
      <c r="E463" s="34"/>
      <c r="F463" s="33"/>
      <c r="G463" s="33"/>
      <c r="H463" s="34"/>
      <c r="I463" s="34"/>
      <c r="J463" s="34"/>
      <c r="K463" s="37"/>
      <c r="L463" s="48"/>
    </row>
    <row r="464" spans="2:12" ht="30" customHeight="1" x14ac:dyDescent="0.15">
      <c r="B464" s="47"/>
      <c r="C464" s="32"/>
      <c r="D464" s="33"/>
      <c r="E464" s="34"/>
      <c r="F464" s="33"/>
      <c r="G464" s="33"/>
      <c r="H464" s="34"/>
      <c r="I464" s="34"/>
      <c r="J464" s="34"/>
      <c r="K464" s="37"/>
      <c r="L464" s="48"/>
    </row>
    <row r="465" spans="2:12" ht="28.5" customHeight="1" x14ac:dyDescent="0.4">
      <c r="B465" s="55"/>
      <c r="C465" s="56"/>
      <c r="D465" s="56"/>
      <c r="E465" s="56"/>
      <c r="F465" s="56"/>
      <c r="G465" s="56"/>
      <c r="H465" s="56"/>
      <c r="I465" s="56"/>
      <c r="J465" s="56"/>
      <c r="K465" s="56"/>
      <c r="L465" s="57"/>
    </row>
    <row r="466" spans="2:12" ht="16.5" customHeight="1" x14ac:dyDescent="0.4">
      <c r="B466" s="33"/>
      <c r="C466" s="33"/>
      <c r="D466" s="33"/>
      <c r="E466" s="33"/>
      <c r="F466" s="33"/>
      <c r="G466" s="33"/>
      <c r="H466" s="33"/>
      <c r="I466" s="33"/>
      <c r="J466" s="33"/>
      <c r="K466" s="33"/>
      <c r="L466" s="33"/>
    </row>
    <row r="467" spans="2:12" x14ac:dyDescent="0.4">
      <c r="C467" s="56"/>
    </row>
    <row r="468" spans="2:12" ht="28.5" customHeight="1" x14ac:dyDescent="0.4">
      <c r="B468" s="45"/>
      <c r="C468" s="58"/>
      <c r="D468" s="16"/>
      <c r="E468" s="16"/>
      <c r="F468" s="16"/>
      <c r="G468" s="16"/>
      <c r="H468" s="16"/>
      <c r="I468" s="16"/>
      <c r="J468" s="16"/>
      <c r="K468" s="16"/>
      <c r="L468" s="46"/>
    </row>
    <row r="469" spans="2:12" ht="30" customHeight="1" x14ac:dyDescent="0.15">
      <c r="B469" s="47"/>
      <c r="C469" s="32"/>
      <c r="D469" s="33"/>
      <c r="E469" s="34"/>
      <c r="F469" s="33"/>
      <c r="G469" s="33"/>
      <c r="H469" s="34"/>
      <c r="I469" s="34"/>
      <c r="J469" s="34"/>
      <c r="K469" s="37"/>
      <c r="L469" s="48"/>
    </row>
    <row r="470" spans="2:12" ht="30" customHeight="1" x14ac:dyDescent="0.4">
      <c r="B470" s="47"/>
      <c r="C470" s="66" t="s">
        <v>84</v>
      </c>
      <c r="D470" s="67"/>
      <c r="E470" s="67"/>
      <c r="F470" s="67"/>
      <c r="G470" s="67"/>
      <c r="H470" s="67"/>
      <c r="I470" s="33"/>
      <c r="J470" s="61"/>
      <c r="K470" s="3" t="s">
        <v>147</v>
      </c>
      <c r="L470" s="48"/>
    </row>
    <row r="471" spans="2:12" ht="30" customHeight="1" x14ac:dyDescent="0.4">
      <c r="B471" s="47"/>
      <c r="C471" s="4" t="s">
        <v>10</v>
      </c>
      <c r="D471" s="78" t="s">
        <v>11</v>
      </c>
      <c r="E471" s="79"/>
      <c r="F471" s="79"/>
      <c r="G471" s="79"/>
      <c r="H471" s="79"/>
      <c r="I471" s="79"/>
      <c r="J471" s="80"/>
      <c r="K471" s="44"/>
      <c r="L471" s="48"/>
    </row>
    <row r="472" spans="2:12" ht="30" customHeight="1" x14ac:dyDescent="0.4">
      <c r="B472" s="47"/>
      <c r="C472" s="5" t="s">
        <v>12</v>
      </c>
      <c r="D472" s="6" t="s">
        <v>13</v>
      </c>
      <c r="E472" s="7" t="s">
        <v>14</v>
      </c>
      <c r="F472" s="8" t="s">
        <v>15</v>
      </c>
      <c r="G472" s="7" t="s">
        <v>16</v>
      </c>
      <c r="H472" s="7" t="s">
        <v>17</v>
      </c>
      <c r="I472" s="7" t="s">
        <v>18</v>
      </c>
      <c r="J472" s="7" t="s">
        <v>19</v>
      </c>
      <c r="K472" s="7"/>
      <c r="L472" s="48"/>
    </row>
    <row r="473" spans="2:12" ht="30" hidden="1" customHeight="1" x14ac:dyDescent="0.4">
      <c r="B473" s="47"/>
      <c r="C473" s="9" t="s">
        <v>20</v>
      </c>
      <c r="D473" s="10">
        <v>69800</v>
      </c>
      <c r="E473" s="10">
        <v>64800</v>
      </c>
      <c r="F473" s="10">
        <v>55300</v>
      </c>
      <c r="G473" s="10">
        <v>48700</v>
      </c>
      <c r="H473" s="10">
        <v>40600</v>
      </c>
      <c r="I473" s="10">
        <v>32700</v>
      </c>
      <c r="J473" s="10">
        <v>27900</v>
      </c>
      <c r="K473" s="13"/>
      <c r="L473" s="48"/>
    </row>
    <row r="474" spans="2:12" ht="30" hidden="1" customHeight="1" x14ac:dyDescent="0.4">
      <c r="B474" s="47"/>
      <c r="C474" s="11"/>
      <c r="D474" s="12"/>
      <c r="E474" s="13"/>
      <c r="F474" s="13">
        <v>1.9</v>
      </c>
      <c r="G474" s="13">
        <v>3.8</v>
      </c>
      <c r="H474" s="13">
        <v>3.8</v>
      </c>
      <c r="I474" s="13"/>
      <c r="J474" s="13"/>
      <c r="K474" s="13"/>
      <c r="L474" s="48"/>
    </row>
    <row r="475" spans="2:12" ht="30" customHeight="1" x14ac:dyDescent="0.4">
      <c r="B475" s="47"/>
      <c r="C475" s="9" t="s">
        <v>21</v>
      </c>
      <c r="D475" s="12"/>
      <c r="E475" s="12"/>
      <c r="F475" s="28">
        <f t="shared" ref="F475:H475" si="78">SUM(F474)</f>
        <v>1.9</v>
      </c>
      <c r="G475" s="28">
        <f t="shared" si="78"/>
        <v>3.8</v>
      </c>
      <c r="H475" s="28">
        <f t="shared" si="78"/>
        <v>3.8</v>
      </c>
      <c r="I475" s="12"/>
      <c r="J475" s="12"/>
      <c r="K475" s="13"/>
      <c r="L475" s="48"/>
    </row>
    <row r="476" spans="2:12" ht="30" hidden="1" customHeight="1" x14ac:dyDescent="0.4">
      <c r="B476" s="47"/>
      <c r="C476" s="9" t="s">
        <v>22</v>
      </c>
      <c r="D476" s="20">
        <f>D473*D475</f>
        <v>0</v>
      </c>
      <c r="E476" s="20">
        <f t="shared" ref="E476:J476" si="79">E473*E475</f>
        <v>0</v>
      </c>
      <c r="F476" s="20">
        <f t="shared" si="79"/>
        <v>105070</v>
      </c>
      <c r="G476" s="20">
        <f t="shared" si="79"/>
        <v>185060</v>
      </c>
      <c r="H476" s="20">
        <f t="shared" si="79"/>
        <v>154280</v>
      </c>
      <c r="I476" s="20">
        <f t="shared" si="79"/>
        <v>0</v>
      </c>
      <c r="J476" s="20">
        <f t="shared" si="79"/>
        <v>0</v>
      </c>
      <c r="K476" s="13"/>
      <c r="L476" s="48"/>
    </row>
    <row r="477" spans="2:12" ht="30" hidden="1" customHeight="1" x14ac:dyDescent="0.15">
      <c r="B477" s="47"/>
      <c r="C477" s="15"/>
      <c r="D477" s="16"/>
      <c r="E477" s="34" t="s">
        <v>23</v>
      </c>
      <c r="F477" s="16"/>
      <c r="G477" s="16"/>
      <c r="H477" s="18" t="s">
        <v>24</v>
      </c>
      <c r="I477" s="68">
        <f>SUM(D476:J476)</f>
        <v>444410</v>
      </c>
      <c r="J477" s="69"/>
      <c r="K477" s="19" t="s">
        <v>25</v>
      </c>
      <c r="L477" s="48"/>
    </row>
    <row r="478" spans="2:12" ht="30" customHeight="1" x14ac:dyDescent="0.15">
      <c r="B478" s="47"/>
      <c r="C478" s="32"/>
      <c r="D478" s="33"/>
      <c r="E478" s="34"/>
      <c r="F478" s="64"/>
      <c r="G478" s="33"/>
      <c r="H478" s="34"/>
      <c r="I478" s="34"/>
      <c r="J478" s="34"/>
      <c r="K478" s="37"/>
      <c r="L478" s="48"/>
    </row>
    <row r="479" spans="2:12" ht="28.5" customHeight="1" x14ac:dyDescent="0.4">
      <c r="B479" s="47"/>
      <c r="C479" s="49" t="s">
        <v>85</v>
      </c>
      <c r="D479" s="33"/>
      <c r="E479" s="33"/>
      <c r="F479" s="33"/>
      <c r="G479" s="33"/>
      <c r="H479" s="50"/>
      <c r="I479" s="33"/>
      <c r="J479" s="77"/>
      <c r="K479" s="77"/>
      <c r="L479" s="48"/>
    </row>
    <row r="480" spans="2:12" ht="30" customHeight="1" x14ac:dyDescent="0.4">
      <c r="B480" s="47"/>
      <c r="C480" s="66" t="s">
        <v>86</v>
      </c>
      <c r="D480" s="67"/>
      <c r="E480" s="67"/>
      <c r="F480" s="67"/>
      <c r="G480" s="67"/>
      <c r="H480" s="67"/>
      <c r="I480" s="33"/>
      <c r="J480" s="2"/>
      <c r="K480" s="3" t="s">
        <v>147</v>
      </c>
      <c r="L480" s="48"/>
    </row>
    <row r="481" spans="2:12" ht="30" customHeight="1" x14ac:dyDescent="0.4">
      <c r="B481" s="47"/>
      <c r="C481" s="4" t="s">
        <v>10</v>
      </c>
      <c r="D481" s="70" t="s">
        <v>11</v>
      </c>
      <c r="E481" s="70"/>
      <c r="F481" s="70"/>
      <c r="G481" s="70"/>
      <c r="H481" s="70"/>
      <c r="I481" s="70"/>
      <c r="J481" s="70"/>
      <c r="K481" s="44"/>
      <c r="L481" s="48"/>
    </row>
    <row r="482" spans="2:12" ht="30" customHeight="1" x14ac:dyDescent="0.4">
      <c r="B482" s="47"/>
      <c r="C482" s="5" t="s">
        <v>12</v>
      </c>
      <c r="D482" s="6" t="s">
        <v>13</v>
      </c>
      <c r="E482" s="7" t="s">
        <v>14</v>
      </c>
      <c r="F482" s="8" t="s">
        <v>15</v>
      </c>
      <c r="G482" s="7" t="s">
        <v>16</v>
      </c>
      <c r="H482" s="7" t="s">
        <v>17</v>
      </c>
      <c r="I482" s="7" t="s">
        <v>18</v>
      </c>
      <c r="J482" s="7" t="s">
        <v>19</v>
      </c>
      <c r="K482" s="7"/>
      <c r="L482" s="48"/>
    </row>
    <row r="483" spans="2:12" ht="30" hidden="1" customHeight="1" x14ac:dyDescent="0.4">
      <c r="B483" s="47"/>
      <c r="C483" s="9" t="s">
        <v>20</v>
      </c>
      <c r="D483" s="10">
        <v>69800</v>
      </c>
      <c r="E483" s="10">
        <v>64800</v>
      </c>
      <c r="F483" s="10">
        <v>55300</v>
      </c>
      <c r="G483" s="10">
        <v>48700</v>
      </c>
      <c r="H483" s="10">
        <v>40600</v>
      </c>
      <c r="I483" s="10">
        <v>32700</v>
      </c>
      <c r="J483" s="10">
        <v>27900</v>
      </c>
      <c r="K483" s="10"/>
      <c r="L483" s="48"/>
    </row>
    <row r="484" spans="2:12" ht="30" hidden="1" customHeight="1" x14ac:dyDescent="0.4">
      <c r="B484" s="47"/>
      <c r="C484" s="11"/>
      <c r="D484" s="12"/>
      <c r="E484" s="13"/>
      <c r="F484" s="13"/>
      <c r="G484" s="13">
        <v>18.399999999999999</v>
      </c>
      <c r="H484" s="13">
        <v>27.8</v>
      </c>
      <c r="I484" s="13">
        <v>30</v>
      </c>
      <c r="J484" s="13">
        <v>3.8</v>
      </c>
      <c r="K484" s="13"/>
      <c r="L484" s="48"/>
    </row>
    <row r="485" spans="2:12" ht="30" customHeight="1" x14ac:dyDescent="0.4">
      <c r="B485" s="47"/>
      <c r="C485" s="9" t="s">
        <v>21</v>
      </c>
      <c r="D485" s="12"/>
      <c r="E485" s="12"/>
      <c r="F485" s="12"/>
      <c r="G485" s="28">
        <f t="shared" ref="G485:J485" si="80">SUM(G484)</f>
        <v>18.399999999999999</v>
      </c>
      <c r="H485" s="28">
        <f t="shared" si="80"/>
        <v>27.8</v>
      </c>
      <c r="I485" s="28">
        <f t="shared" si="80"/>
        <v>30</v>
      </c>
      <c r="J485" s="28">
        <f t="shared" si="80"/>
        <v>3.8</v>
      </c>
      <c r="K485" s="13"/>
      <c r="L485" s="48"/>
    </row>
    <row r="486" spans="2:12" ht="30" hidden="1" customHeight="1" x14ac:dyDescent="0.4">
      <c r="B486" s="47"/>
      <c r="C486" s="9" t="s">
        <v>22</v>
      </c>
      <c r="D486" s="20">
        <f>D483*D485</f>
        <v>0</v>
      </c>
      <c r="E486" s="20">
        <f t="shared" ref="E486:J486" si="81">E483*E485</f>
        <v>0</v>
      </c>
      <c r="F486" s="20">
        <f t="shared" si="81"/>
        <v>0</v>
      </c>
      <c r="G486" s="20">
        <f t="shared" si="81"/>
        <v>896079.99999999988</v>
      </c>
      <c r="H486" s="22">
        <f t="shared" si="81"/>
        <v>1128680</v>
      </c>
      <c r="I486" s="20">
        <f t="shared" si="81"/>
        <v>981000</v>
      </c>
      <c r="J486" s="20">
        <f t="shared" si="81"/>
        <v>106020</v>
      </c>
      <c r="K486" s="13"/>
      <c r="L486" s="48"/>
    </row>
    <row r="487" spans="2:12" ht="30" hidden="1" customHeight="1" x14ac:dyDescent="0.15">
      <c r="B487" s="47"/>
      <c r="C487" s="15"/>
      <c r="D487" s="16"/>
      <c r="E487" s="34" t="s">
        <v>23</v>
      </c>
      <c r="F487" s="16"/>
      <c r="G487" s="16"/>
      <c r="H487" s="18" t="s">
        <v>24</v>
      </c>
      <c r="I487" s="68">
        <f>SUM(D486:J486)</f>
        <v>3111780</v>
      </c>
      <c r="J487" s="69"/>
      <c r="K487" s="19" t="s">
        <v>25</v>
      </c>
      <c r="L487" s="48"/>
    </row>
    <row r="488" spans="2:12" ht="28.5" customHeight="1" x14ac:dyDescent="0.4">
      <c r="B488" s="47"/>
      <c r="C488" s="33"/>
      <c r="D488" s="33"/>
      <c r="E488" s="33"/>
      <c r="F488" s="33"/>
      <c r="G488" s="33"/>
      <c r="H488" s="33"/>
      <c r="I488" s="33"/>
      <c r="J488" s="33"/>
      <c r="K488" s="33"/>
      <c r="L488" s="48"/>
    </row>
    <row r="489" spans="2:12" ht="30" customHeight="1" x14ac:dyDescent="0.4">
      <c r="B489" s="47"/>
      <c r="C489" s="66" t="s">
        <v>87</v>
      </c>
      <c r="D489" s="81" t="s">
        <v>88</v>
      </c>
      <c r="E489" s="81"/>
      <c r="F489" s="81"/>
      <c r="G489" s="81"/>
      <c r="H489" s="81"/>
      <c r="I489" s="33"/>
      <c r="J489" s="2"/>
      <c r="K489" s="3" t="s">
        <v>148</v>
      </c>
      <c r="L489" s="48"/>
    </row>
    <row r="490" spans="2:12" ht="30" customHeight="1" x14ac:dyDescent="0.4">
      <c r="B490" s="47"/>
      <c r="C490" s="4" t="s">
        <v>10</v>
      </c>
      <c r="D490" s="70" t="s">
        <v>11</v>
      </c>
      <c r="E490" s="70"/>
      <c r="F490" s="70"/>
      <c r="G490" s="70"/>
      <c r="H490" s="70"/>
      <c r="I490" s="70"/>
      <c r="J490" s="70"/>
      <c r="K490" s="44"/>
      <c r="L490" s="48"/>
    </row>
    <row r="491" spans="2:12" ht="30" customHeight="1" x14ac:dyDescent="0.4">
      <c r="B491" s="47"/>
      <c r="C491" s="5" t="s">
        <v>12</v>
      </c>
      <c r="D491" s="6" t="s">
        <v>13</v>
      </c>
      <c r="E491" s="7" t="s">
        <v>14</v>
      </c>
      <c r="F491" s="8" t="s">
        <v>15</v>
      </c>
      <c r="G491" s="7" t="s">
        <v>16</v>
      </c>
      <c r="H491" s="7" t="s">
        <v>17</v>
      </c>
      <c r="I491" s="7" t="s">
        <v>18</v>
      </c>
      <c r="J491" s="7" t="s">
        <v>19</v>
      </c>
      <c r="K491" s="7"/>
      <c r="L491" s="48"/>
    </row>
    <row r="492" spans="2:12" ht="30" hidden="1" customHeight="1" x14ac:dyDescent="0.4">
      <c r="B492" s="47"/>
      <c r="C492" s="9" t="s">
        <v>20</v>
      </c>
      <c r="D492" s="10">
        <v>69800</v>
      </c>
      <c r="E492" s="10">
        <v>64800</v>
      </c>
      <c r="F492" s="10">
        <v>55300</v>
      </c>
      <c r="G492" s="10">
        <v>48700</v>
      </c>
      <c r="H492" s="10">
        <v>40600</v>
      </c>
      <c r="I492" s="10">
        <v>32700</v>
      </c>
      <c r="J492" s="10">
        <v>27900</v>
      </c>
      <c r="K492" s="10"/>
      <c r="L492" s="48"/>
    </row>
    <row r="493" spans="2:12" ht="30" hidden="1" customHeight="1" x14ac:dyDescent="0.4">
      <c r="B493" s="47"/>
      <c r="C493" s="38" t="s">
        <v>89</v>
      </c>
      <c r="D493" s="39"/>
      <c r="E493" s="30"/>
      <c r="F493" s="30"/>
      <c r="G493" s="40">
        <v>1.5</v>
      </c>
      <c r="H493" s="40">
        <v>2.6</v>
      </c>
      <c r="I493" s="40">
        <v>6</v>
      </c>
      <c r="J493" s="30"/>
      <c r="K493" s="30"/>
      <c r="L493" s="48"/>
    </row>
    <row r="494" spans="2:12" ht="30" hidden="1" customHeight="1" x14ac:dyDescent="0.4">
      <c r="B494" s="47"/>
      <c r="C494" s="23" t="s">
        <v>90</v>
      </c>
      <c r="D494" s="24"/>
      <c r="E494" s="25"/>
      <c r="F494" s="25"/>
      <c r="G494" s="27">
        <f>+ROUNDDOWN(G493/12/3,3)</f>
        <v>4.1000000000000002E-2</v>
      </c>
      <c r="H494" s="27">
        <f t="shared" ref="H494:I494" si="82">+ROUNDDOWN(H493/12/3,3)</f>
        <v>7.1999999999999995E-2</v>
      </c>
      <c r="I494" s="27">
        <f t="shared" si="82"/>
        <v>0.16600000000000001</v>
      </c>
      <c r="J494" s="25"/>
      <c r="K494" s="25"/>
      <c r="L494" s="48"/>
    </row>
    <row r="495" spans="2:12" ht="30" customHeight="1" x14ac:dyDescent="0.4">
      <c r="B495" s="47"/>
      <c r="C495" s="9" t="s">
        <v>21</v>
      </c>
      <c r="D495" s="12"/>
      <c r="E495" s="12"/>
      <c r="F495" s="12"/>
      <c r="G495" s="28">
        <f>SUM(G494)</f>
        <v>4.1000000000000002E-2</v>
      </c>
      <c r="H495" s="28">
        <f t="shared" ref="H495:I495" si="83">SUM(H494)</f>
        <v>7.1999999999999995E-2</v>
      </c>
      <c r="I495" s="28">
        <f t="shared" si="83"/>
        <v>0.16600000000000001</v>
      </c>
      <c r="J495" s="12"/>
      <c r="K495" s="13"/>
      <c r="L495" s="48"/>
    </row>
    <row r="496" spans="2:12" ht="30" hidden="1" customHeight="1" x14ac:dyDescent="0.4">
      <c r="B496" s="47"/>
      <c r="C496" s="9" t="s">
        <v>22</v>
      </c>
      <c r="D496" s="20">
        <f t="shared" ref="D496:F496" si="84">+ROUNDDOWN(D492*D495,0)</f>
        <v>0</v>
      </c>
      <c r="E496" s="20">
        <f t="shared" si="84"/>
        <v>0</v>
      </c>
      <c r="F496" s="20">
        <f t="shared" si="84"/>
        <v>0</v>
      </c>
      <c r="G496" s="20">
        <f>+ROUNDDOWN(G492*G495,0)</f>
        <v>1996</v>
      </c>
      <c r="H496" s="20">
        <f t="shared" ref="H496:J496" si="85">+ROUNDDOWN(H492*H495,0)</f>
        <v>2923</v>
      </c>
      <c r="I496" s="20">
        <f t="shared" si="85"/>
        <v>5428</v>
      </c>
      <c r="J496" s="20">
        <f t="shared" si="85"/>
        <v>0</v>
      </c>
      <c r="K496" s="13"/>
      <c r="L496" s="48"/>
    </row>
    <row r="497" spans="2:12" ht="30" hidden="1" customHeight="1" x14ac:dyDescent="0.15">
      <c r="B497" s="47"/>
      <c r="C497" s="15"/>
      <c r="D497" s="16"/>
      <c r="E497" s="34" t="s">
        <v>23</v>
      </c>
      <c r="F497" s="16"/>
      <c r="G497" s="16"/>
      <c r="H497" s="18" t="s">
        <v>24</v>
      </c>
      <c r="I497" s="68">
        <f>SUM(D496:J496)</f>
        <v>10347</v>
      </c>
      <c r="J497" s="69"/>
      <c r="K497" s="19" t="s">
        <v>25</v>
      </c>
      <c r="L497" s="48"/>
    </row>
    <row r="498" spans="2:12" ht="30" customHeight="1" x14ac:dyDescent="0.15">
      <c r="B498" s="47"/>
      <c r="C498" s="32"/>
      <c r="D498" s="33"/>
      <c r="E498" s="33"/>
      <c r="F498" s="33"/>
      <c r="G498" s="33"/>
      <c r="H498" s="34"/>
      <c r="I498" s="34"/>
      <c r="J498" s="34"/>
      <c r="K498" s="37"/>
      <c r="L498" s="48"/>
    </row>
    <row r="499" spans="2:12" ht="30" customHeight="1" x14ac:dyDescent="0.4">
      <c r="B499" s="47"/>
      <c r="C499" s="66" t="s">
        <v>91</v>
      </c>
      <c r="D499" s="81" t="s">
        <v>88</v>
      </c>
      <c r="E499" s="81"/>
      <c r="F499" s="81"/>
      <c r="G499" s="81"/>
      <c r="H499" s="81"/>
      <c r="I499" s="33"/>
      <c r="J499" s="2"/>
      <c r="K499" s="3" t="s">
        <v>148</v>
      </c>
      <c r="L499" s="48"/>
    </row>
    <row r="500" spans="2:12" ht="30" customHeight="1" x14ac:dyDescent="0.4">
      <c r="B500" s="47"/>
      <c r="C500" s="4" t="s">
        <v>10</v>
      </c>
      <c r="D500" s="70" t="s">
        <v>11</v>
      </c>
      <c r="E500" s="70"/>
      <c r="F500" s="70"/>
      <c r="G500" s="70"/>
      <c r="H500" s="70"/>
      <c r="I500" s="70"/>
      <c r="J500" s="70"/>
      <c r="K500" s="44"/>
      <c r="L500" s="48"/>
    </row>
    <row r="501" spans="2:12" ht="30" customHeight="1" x14ac:dyDescent="0.4">
      <c r="B501" s="47"/>
      <c r="C501" s="5" t="s">
        <v>12</v>
      </c>
      <c r="D501" s="6" t="s">
        <v>153</v>
      </c>
      <c r="E501" s="7" t="s">
        <v>154</v>
      </c>
      <c r="F501" s="8" t="s">
        <v>155</v>
      </c>
      <c r="G501" s="6" t="s">
        <v>156</v>
      </c>
      <c r="H501" s="6" t="s">
        <v>157</v>
      </c>
      <c r="I501" s="7"/>
      <c r="J501" s="7"/>
      <c r="K501" s="7"/>
      <c r="L501" s="48"/>
    </row>
    <row r="502" spans="2:12" ht="30" hidden="1" customHeight="1" x14ac:dyDescent="0.4">
      <c r="B502" s="47"/>
      <c r="C502" s="9" t="s">
        <v>20</v>
      </c>
      <c r="D502" s="10">
        <v>45400</v>
      </c>
      <c r="E502" s="10">
        <v>40000</v>
      </c>
      <c r="F502" s="10">
        <v>29700</v>
      </c>
      <c r="G502" s="10">
        <v>29500</v>
      </c>
      <c r="H502" s="10">
        <v>23400</v>
      </c>
      <c r="I502" s="10"/>
      <c r="J502" s="10"/>
      <c r="K502" s="10"/>
      <c r="L502" s="48"/>
    </row>
    <row r="503" spans="2:12" ht="30" hidden="1" customHeight="1" x14ac:dyDescent="0.4">
      <c r="B503" s="47"/>
      <c r="C503" s="38" t="s">
        <v>92</v>
      </c>
      <c r="D503" s="39"/>
      <c r="E503" s="40">
        <v>23.3</v>
      </c>
      <c r="F503" s="40"/>
      <c r="G503" s="40">
        <v>27.8</v>
      </c>
      <c r="H503" s="30"/>
      <c r="I503" s="30"/>
      <c r="J503" s="30"/>
      <c r="K503" s="30"/>
      <c r="L503" s="48"/>
    </row>
    <row r="504" spans="2:12" ht="30" hidden="1" customHeight="1" x14ac:dyDescent="0.4">
      <c r="B504" s="47"/>
      <c r="C504" s="23" t="s">
        <v>90</v>
      </c>
      <c r="D504" s="27"/>
      <c r="E504" s="27">
        <f>+ROUNDDOWN(E503/12/3,3)</f>
        <v>0.64700000000000002</v>
      </c>
      <c r="F504" s="27"/>
      <c r="G504" s="27">
        <f>+ROUNDDOWN(G503/12/3,3)</f>
        <v>0.77200000000000002</v>
      </c>
      <c r="H504" s="27"/>
      <c r="I504" s="27"/>
      <c r="J504" s="25"/>
      <c r="K504" s="25"/>
      <c r="L504" s="48"/>
    </row>
    <row r="505" spans="2:12" ht="30" customHeight="1" x14ac:dyDescent="0.4">
      <c r="B505" s="47"/>
      <c r="C505" s="9" t="s">
        <v>21</v>
      </c>
      <c r="D505" s="12"/>
      <c r="E505" s="28">
        <f t="shared" ref="E505" si="86">SUM(E504)</f>
        <v>0.64700000000000002</v>
      </c>
      <c r="F505" s="12"/>
      <c r="G505" s="28">
        <f>SUM(G504)</f>
        <v>0.77200000000000002</v>
      </c>
      <c r="H505" s="12"/>
      <c r="I505" s="12"/>
      <c r="J505" s="12"/>
      <c r="K505" s="13"/>
      <c r="L505" s="48"/>
    </row>
    <row r="506" spans="2:12" ht="30" hidden="1" customHeight="1" x14ac:dyDescent="0.4">
      <c r="B506" s="47"/>
      <c r="C506" s="9" t="s">
        <v>22</v>
      </c>
      <c r="D506" s="20">
        <f t="shared" ref="D506:J506" si="87">+ROUNDDOWN(D502*D505,0)</f>
        <v>0</v>
      </c>
      <c r="E506" s="20">
        <f t="shared" si="87"/>
        <v>25880</v>
      </c>
      <c r="F506" s="20">
        <f t="shared" si="87"/>
        <v>0</v>
      </c>
      <c r="G506" s="20">
        <f t="shared" si="87"/>
        <v>22774</v>
      </c>
      <c r="H506" s="20">
        <f t="shared" si="87"/>
        <v>0</v>
      </c>
      <c r="I506" s="20">
        <f t="shared" si="87"/>
        <v>0</v>
      </c>
      <c r="J506" s="20">
        <f t="shared" si="87"/>
        <v>0</v>
      </c>
      <c r="K506" s="13"/>
      <c r="L506" s="48"/>
    </row>
    <row r="507" spans="2:12" ht="30" hidden="1" customHeight="1" x14ac:dyDescent="0.15">
      <c r="B507" s="47"/>
      <c r="C507" s="15"/>
      <c r="D507" s="16"/>
      <c r="E507" s="34" t="s">
        <v>23</v>
      </c>
      <c r="F507" s="16"/>
      <c r="G507" s="16"/>
      <c r="H507" s="18" t="s">
        <v>24</v>
      </c>
      <c r="I507" s="68">
        <f>SUM(D506:J506)</f>
        <v>48654</v>
      </c>
      <c r="J507" s="69"/>
      <c r="K507" s="19" t="s">
        <v>25</v>
      </c>
      <c r="L507" s="48"/>
    </row>
    <row r="508" spans="2:12" ht="30" customHeight="1" x14ac:dyDescent="0.15">
      <c r="B508" s="47"/>
      <c r="C508" s="32"/>
      <c r="D508" s="33"/>
      <c r="E508" s="33"/>
      <c r="F508" s="33"/>
      <c r="G508" s="33"/>
      <c r="H508" s="34"/>
      <c r="I508" s="34"/>
      <c r="J508" s="34"/>
      <c r="K508" s="37"/>
      <c r="L508" s="48"/>
    </row>
    <row r="509" spans="2:12" ht="28.5" customHeight="1" x14ac:dyDescent="0.4">
      <c r="B509" s="47"/>
      <c r="C509" s="66" t="s">
        <v>93</v>
      </c>
      <c r="D509" s="67" t="s">
        <v>4</v>
      </c>
      <c r="E509" s="67"/>
      <c r="F509" s="67"/>
      <c r="G509" s="67"/>
      <c r="H509" s="67"/>
      <c r="I509" s="33"/>
      <c r="J509" s="2"/>
      <c r="K509" s="3" t="s">
        <v>148</v>
      </c>
      <c r="L509" s="48"/>
    </row>
    <row r="510" spans="2:12" ht="28.5" customHeight="1" x14ac:dyDescent="0.4">
      <c r="B510" s="47"/>
      <c r="C510" s="4" t="s">
        <v>10</v>
      </c>
      <c r="D510" s="70" t="s">
        <v>11</v>
      </c>
      <c r="E510" s="70"/>
      <c r="F510" s="70"/>
      <c r="G510" s="70"/>
      <c r="H510" s="70"/>
      <c r="I510" s="70"/>
      <c r="J510" s="70"/>
      <c r="K510" s="44"/>
      <c r="L510" s="48"/>
    </row>
    <row r="511" spans="2:12" ht="28.5" customHeight="1" x14ac:dyDescent="0.4">
      <c r="B511" s="47"/>
      <c r="C511" s="5" t="s">
        <v>12</v>
      </c>
      <c r="D511" s="6" t="s">
        <v>13</v>
      </c>
      <c r="E511" s="7" t="s">
        <v>14</v>
      </c>
      <c r="F511" s="8" t="s">
        <v>15</v>
      </c>
      <c r="G511" s="7" t="s">
        <v>16</v>
      </c>
      <c r="H511" s="7" t="s">
        <v>17</v>
      </c>
      <c r="I511" s="7" t="s">
        <v>18</v>
      </c>
      <c r="J511" s="7" t="s">
        <v>19</v>
      </c>
      <c r="K511" s="7"/>
      <c r="L511" s="48"/>
    </row>
    <row r="512" spans="2:12" ht="28.5" hidden="1" customHeight="1" x14ac:dyDescent="0.4">
      <c r="B512" s="47"/>
      <c r="C512" s="9" t="s">
        <v>20</v>
      </c>
      <c r="D512" s="10">
        <v>69800</v>
      </c>
      <c r="E512" s="10">
        <v>64800</v>
      </c>
      <c r="F512" s="10">
        <v>55300</v>
      </c>
      <c r="G512" s="10">
        <v>48700</v>
      </c>
      <c r="H512" s="10">
        <v>40600</v>
      </c>
      <c r="I512" s="10">
        <v>32700</v>
      </c>
      <c r="J512" s="10">
        <v>27900</v>
      </c>
      <c r="K512" s="13"/>
      <c r="L512" s="48"/>
    </row>
    <row r="513" spans="2:12" ht="28.5" hidden="1" customHeight="1" x14ac:dyDescent="0.4">
      <c r="B513" s="47"/>
      <c r="C513" s="38" t="s">
        <v>94</v>
      </c>
      <c r="D513" s="39"/>
      <c r="E513" s="30"/>
      <c r="F513" s="30"/>
      <c r="G513" s="40">
        <v>1.5</v>
      </c>
      <c r="H513" s="40">
        <v>2.6</v>
      </c>
      <c r="I513" s="40">
        <v>3</v>
      </c>
      <c r="J513" s="30"/>
      <c r="K513" s="30"/>
      <c r="L513" s="48"/>
    </row>
    <row r="514" spans="2:12" ht="28.5" hidden="1" customHeight="1" x14ac:dyDescent="0.4">
      <c r="B514" s="47"/>
      <c r="C514" s="23" t="s">
        <v>90</v>
      </c>
      <c r="D514" s="24"/>
      <c r="E514" s="25"/>
      <c r="F514" s="25"/>
      <c r="G514" s="27">
        <f>+ROUNDDOWN(G513/2/3,3)</f>
        <v>0.25</v>
      </c>
      <c r="H514" s="27">
        <f t="shared" ref="H514:I514" si="88">+ROUNDDOWN(H513/2/3,3)</f>
        <v>0.433</v>
      </c>
      <c r="I514" s="27">
        <f t="shared" si="88"/>
        <v>0.5</v>
      </c>
      <c r="J514" s="25"/>
      <c r="K514" s="25"/>
      <c r="L514" s="48"/>
    </row>
    <row r="515" spans="2:12" ht="28.5" customHeight="1" x14ac:dyDescent="0.4">
      <c r="B515" s="47"/>
      <c r="C515" s="9" t="s">
        <v>21</v>
      </c>
      <c r="D515" s="28"/>
      <c r="E515" s="28"/>
      <c r="F515" s="28"/>
      <c r="G515" s="28">
        <f t="shared" ref="G515:I515" si="89">SUM(G514)</f>
        <v>0.25</v>
      </c>
      <c r="H515" s="28">
        <f t="shared" si="89"/>
        <v>0.433</v>
      </c>
      <c r="I515" s="28">
        <f t="shared" si="89"/>
        <v>0.5</v>
      </c>
      <c r="J515" s="28"/>
      <c r="K515" s="13"/>
      <c r="L515" s="48"/>
    </row>
    <row r="516" spans="2:12" ht="28.5" hidden="1" customHeight="1" x14ac:dyDescent="0.4">
      <c r="B516" s="47"/>
      <c r="C516" s="9" t="s">
        <v>22</v>
      </c>
      <c r="D516" s="20">
        <f t="shared" ref="D516:J516" si="90">+ROUNDDOWN(D512*D515,0)</f>
        <v>0</v>
      </c>
      <c r="E516" s="20">
        <f t="shared" si="90"/>
        <v>0</v>
      </c>
      <c r="F516" s="20">
        <f t="shared" si="90"/>
        <v>0</v>
      </c>
      <c r="G516" s="20">
        <f t="shared" si="90"/>
        <v>12175</v>
      </c>
      <c r="H516" s="20">
        <f t="shared" si="90"/>
        <v>17579</v>
      </c>
      <c r="I516" s="20">
        <f t="shared" si="90"/>
        <v>16350</v>
      </c>
      <c r="J516" s="20">
        <f t="shared" si="90"/>
        <v>0</v>
      </c>
      <c r="K516" s="13"/>
      <c r="L516" s="48"/>
    </row>
    <row r="517" spans="2:12" ht="28.5" hidden="1" customHeight="1" x14ac:dyDescent="0.15">
      <c r="B517" s="47"/>
      <c r="C517" s="15"/>
      <c r="D517" s="16"/>
      <c r="E517" s="34" t="s">
        <v>23</v>
      </c>
      <c r="F517" s="16"/>
      <c r="G517" s="16"/>
      <c r="H517" s="18" t="s">
        <v>24</v>
      </c>
      <c r="I517" s="68">
        <f>SUM(D516:J516)</f>
        <v>46104</v>
      </c>
      <c r="J517" s="69"/>
      <c r="K517" s="19" t="s">
        <v>25</v>
      </c>
      <c r="L517" s="48"/>
    </row>
    <row r="518" spans="2:12" ht="28.5" customHeight="1" x14ac:dyDescent="0.4">
      <c r="B518" s="47"/>
      <c r="C518" s="33"/>
      <c r="D518" s="33"/>
      <c r="E518" s="33"/>
      <c r="F518" s="33"/>
      <c r="G518" s="33"/>
      <c r="H518" s="33"/>
      <c r="I518" s="33"/>
      <c r="J518" s="33"/>
      <c r="K518" s="33"/>
      <c r="L518" s="48"/>
    </row>
    <row r="519" spans="2:12" ht="30" customHeight="1" x14ac:dyDescent="0.4">
      <c r="B519" s="47"/>
      <c r="C519" s="66" t="s">
        <v>95</v>
      </c>
      <c r="D519" s="67" t="s">
        <v>4</v>
      </c>
      <c r="E519" s="67"/>
      <c r="F519" s="67"/>
      <c r="G519" s="67"/>
      <c r="H519" s="67"/>
      <c r="I519" s="33"/>
      <c r="J519" s="2"/>
      <c r="K519" s="3" t="s">
        <v>148</v>
      </c>
      <c r="L519" s="48"/>
    </row>
    <row r="520" spans="2:12" ht="30" customHeight="1" x14ac:dyDescent="0.4">
      <c r="B520" s="47"/>
      <c r="C520" s="4" t="s">
        <v>10</v>
      </c>
      <c r="D520" s="70" t="s">
        <v>11</v>
      </c>
      <c r="E520" s="70"/>
      <c r="F520" s="70"/>
      <c r="G520" s="70"/>
      <c r="H520" s="70"/>
      <c r="I520" s="70"/>
      <c r="J520" s="70"/>
      <c r="K520" s="44"/>
      <c r="L520" s="48"/>
    </row>
    <row r="521" spans="2:12" ht="30" customHeight="1" x14ac:dyDescent="0.4">
      <c r="B521" s="47"/>
      <c r="C521" s="5" t="s">
        <v>12</v>
      </c>
      <c r="D521" s="6" t="s">
        <v>153</v>
      </c>
      <c r="E521" s="7" t="s">
        <v>154</v>
      </c>
      <c r="F521" s="8" t="s">
        <v>155</v>
      </c>
      <c r="G521" s="6" t="s">
        <v>156</v>
      </c>
      <c r="H521" s="6" t="s">
        <v>157</v>
      </c>
      <c r="I521" s="7"/>
      <c r="J521" s="7"/>
      <c r="K521" s="7"/>
      <c r="L521" s="48"/>
    </row>
    <row r="522" spans="2:12" ht="30" hidden="1" customHeight="1" x14ac:dyDescent="0.4">
      <c r="B522" s="47"/>
      <c r="C522" s="9" t="s">
        <v>20</v>
      </c>
      <c r="D522" s="10">
        <v>45400</v>
      </c>
      <c r="E522" s="10">
        <v>40000</v>
      </c>
      <c r="F522" s="10">
        <v>29700</v>
      </c>
      <c r="G522" s="10">
        <v>29500</v>
      </c>
      <c r="H522" s="10">
        <v>23400</v>
      </c>
      <c r="I522" s="10"/>
      <c r="J522" s="10"/>
      <c r="K522" s="13"/>
      <c r="L522" s="48"/>
    </row>
    <row r="523" spans="2:12" ht="30" hidden="1" customHeight="1" x14ac:dyDescent="0.4">
      <c r="B523" s="47"/>
      <c r="C523" s="38" t="s">
        <v>94</v>
      </c>
      <c r="D523" s="39"/>
      <c r="E523" s="40">
        <v>4.0999999999999996</v>
      </c>
      <c r="F523" s="40"/>
      <c r="G523" s="40">
        <v>4.5</v>
      </c>
      <c r="H523" s="30"/>
      <c r="I523" s="30"/>
      <c r="J523" s="30"/>
      <c r="K523" s="30"/>
      <c r="L523" s="48"/>
    </row>
    <row r="524" spans="2:12" ht="30" hidden="1" customHeight="1" x14ac:dyDescent="0.4">
      <c r="B524" s="47"/>
      <c r="C524" s="23" t="s">
        <v>90</v>
      </c>
      <c r="D524" s="24"/>
      <c r="E524" s="27">
        <f>+ROUNDDOWN(E523/2/3,3)</f>
        <v>0.68300000000000005</v>
      </c>
      <c r="F524" s="25"/>
      <c r="G524" s="27">
        <f>+ROUNDDOWN(G523/2/3,3)</f>
        <v>0.75</v>
      </c>
      <c r="H524" s="25"/>
      <c r="I524" s="25"/>
      <c r="J524" s="25"/>
      <c r="K524" s="25"/>
      <c r="L524" s="48"/>
    </row>
    <row r="525" spans="2:12" ht="30" customHeight="1" x14ac:dyDescent="0.4">
      <c r="B525" s="47"/>
      <c r="C525" s="9" t="s">
        <v>21</v>
      </c>
      <c r="D525" s="28"/>
      <c r="E525" s="28">
        <f t="shared" ref="E525:G525" si="91">SUM(E524)</f>
        <v>0.68300000000000005</v>
      </c>
      <c r="F525" s="28"/>
      <c r="G525" s="28">
        <f t="shared" si="91"/>
        <v>0.75</v>
      </c>
      <c r="H525" s="28"/>
      <c r="I525" s="28"/>
      <c r="J525" s="28"/>
      <c r="K525" s="13"/>
      <c r="L525" s="48"/>
    </row>
    <row r="526" spans="2:12" ht="30" hidden="1" customHeight="1" x14ac:dyDescent="0.4">
      <c r="B526" s="47"/>
      <c r="C526" s="9" t="s">
        <v>22</v>
      </c>
      <c r="D526" s="20">
        <f t="shared" ref="D526:J526" si="92">+ROUNDDOWN(D522*D525,0)</f>
        <v>0</v>
      </c>
      <c r="E526" s="20">
        <f t="shared" si="92"/>
        <v>27320</v>
      </c>
      <c r="F526" s="20">
        <f t="shared" si="92"/>
        <v>0</v>
      </c>
      <c r="G526" s="20">
        <f t="shared" si="92"/>
        <v>22125</v>
      </c>
      <c r="H526" s="20">
        <f t="shared" si="92"/>
        <v>0</v>
      </c>
      <c r="I526" s="20">
        <f t="shared" si="92"/>
        <v>0</v>
      </c>
      <c r="J526" s="20">
        <f t="shared" si="92"/>
        <v>0</v>
      </c>
      <c r="K526" s="13"/>
      <c r="L526" s="48"/>
    </row>
    <row r="527" spans="2:12" ht="30" hidden="1" customHeight="1" x14ac:dyDescent="0.15">
      <c r="B527" s="47"/>
      <c r="C527" s="15"/>
      <c r="D527" s="16"/>
      <c r="E527" s="34" t="s">
        <v>23</v>
      </c>
      <c r="F527" s="16"/>
      <c r="G527" s="16"/>
      <c r="H527" s="18" t="s">
        <v>24</v>
      </c>
      <c r="I527" s="68">
        <f>SUM(D526:J526)</f>
        <v>49445</v>
      </c>
      <c r="J527" s="69"/>
      <c r="K527" s="19" t="s">
        <v>25</v>
      </c>
      <c r="L527" s="48"/>
    </row>
    <row r="528" spans="2:12" ht="28.5" customHeight="1" x14ac:dyDescent="0.4">
      <c r="B528" s="47"/>
      <c r="C528" s="33"/>
      <c r="D528" s="33"/>
      <c r="E528" s="33"/>
      <c r="F528" s="33"/>
      <c r="G528" s="33"/>
      <c r="H528" s="33"/>
      <c r="I528" s="33"/>
      <c r="J528" s="33"/>
      <c r="K528" s="33"/>
      <c r="L528" s="48"/>
    </row>
    <row r="529" spans="2:12" ht="28.5" customHeight="1" x14ac:dyDescent="0.4">
      <c r="B529" s="47"/>
      <c r="C529" s="66" t="s">
        <v>96</v>
      </c>
      <c r="D529" s="67" t="s">
        <v>5</v>
      </c>
      <c r="E529" s="67"/>
      <c r="F529" s="67"/>
      <c r="G529" s="67"/>
      <c r="H529" s="67"/>
      <c r="I529" s="33"/>
      <c r="J529" s="61"/>
      <c r="K529" s="59" t="s">
        <v>148</v>
      </c>
      <c r="L529" s="48"/>
    </row>
    <row r="530" spans="2:12" ht="28.5" customHeight="1" x14ac:dyDescent="0.4">
      <c r="B530" s="47"/>
      <c r="C530" s="4" t="s">
        <v>10</v>
      </c>
      <c r="D530" s="78" t="s">
        <v>11</v>
      </c>
      <c r="E530" s="79"/>
      <c r="F530" s="79"/>
      <c r="G530" s="79"/>
      <c r="H530" s="79"/>
      <c r="I530" s="79"/>
      <c r="J530" s="80"/>
      <c r="K530" s="44"/>
      <c r="L530" s="48"/>
    </row>
    <row r="531" spans="2:12" ht="28.5" customHeight="1" x14ac:dyDescent="0.4">
      <c r="B531" s="47"/>
      <c r="C531" s="5" t="s">
        <v>12</v>
      </c>
      <c r="D531" s="6" t="s">
        <v>13</v>
      </c>
      <c r="E531" s="7" t="s">
        <v>14</v>
      </c>
      <c r="F531" s="8" t="s">
        <v>15</v>
      </c>
      <c r="G531" s="7" t="s">
        <v>16</v>
      </c>
      <c r="H531" s="7" t="s">
        <v>17</v>
      </c>
      <c r="I531" s="7" t="s">
        <v>18</v>
      </c>
      <c r="J531" s="7" t="s">
        <v>19</v>
      </c>
      <c r="K531" s="7"/>
      <c r="L531" s="48"/>
    </row>
    <row r="532" spans="2:12" ht="28.5" hidden="1" customHeight="1" x14ac:dyDescent="0.4">
      <c r="B532" s="47"/>
      <c r="C532" s="9" t="s">
        <v>20</v>
      </c>
      <c r="D532" s="10">
        <v>69800</v>
      </c>
      <c r="E532" s="10">
        <v>64800</v>
      </c>
      <c r="F532" s="10">
        <v>55300</v>
      </c>
      <c r="G532" s="10">
        <v>48700</v>
      </c>
      <c r="H532" s="10">
        <v>40600</v>
      </c>
      <c r="I532" s="10">
        <v>32700</v>
      </c>
      <c r="J532" s="10">
        <v>27900</v>
      </c>
      <c r="K532" s="13"/>
      <c r="L532" s="48"/>
    </row>
    <row r="533" spans="2:12" ht="28.5" hidden="1" customHeight="1" x14ac:dyDescent="0.4">
      <c r="B533" s="47"/>
      <c r="C533" s="11" t="s">
        <v>3</v>
      </c>
      <c r="D533" s="12"/>
      <c r="E533" s="13"/>
      <c r="F533" s="13">
        <v>1.5</v>
      </c>
      <c r="G533" s="13">
        <v>7.5</v>
      </c>
      <c r="H533" s="13">
        <v>3</v>
      </c>
      <c r="I533" s="13">
        <v>1.1000000000000001</v>
      </c>
      <c r="J533" s="13"/>
      <c r="K533" s="13"/>
      <c r="L533" s="48"/>
    </row>
    <row r="534" spans="2:12" ht="28.5" hidden="1" customHeight="1" x14ac:dyDescent="0.4">
      <c r="B534" s="47"/>
      <c r="C534" s="38" t="s">
        <v>94</v>
      </c>
      <c r="D534" s="39"/>
      <c r="E534" s="30"/>
      <c r="F534" s="30"/>
      <c r="G534" s="40">
        <v>1.1000000000000001</v>
      </c>
      <c r="H534" s="40">
        <v>1.9</v>
      </c>
      <c r="I534" s="40">
        <v>1.1000000000000001</v>
      </c>
      <c r="J534" s="30"/>
      <c r="K534" s="30"/>
      <c r="L534" s="48"/>
    </row>
    <row r="535" spans="2:12" ht="28.5" hidden="1" customHeight="1" x14ac:dyDescent="0.4">
      <c r="B535" s="47"/>
      <c r="C535" s="23" t="s">
        <v>90</v>
      </c>
      <c r="D535" s="24"/>
      <c r="E535" s="25"/>
      <c r="F535" s="25"/>
      <c r="G535" s="27">
        <f>+ROUNDDOWN(G534/2/3,3)</f>
        <v>0.183</v>
      </c>
      <c r="H535" s="27">
        <f t="shared" ref="H535:I535" si="93">+ROUNDDOWN(H534/2/3,3)</f>
        <v>0.316</v>
      </c>
      <c r="I535" s="27">
        <f t="shared" si="93"/>
        <v>0.183</v>
      </c>
      <c r="J535" s="25"/>
      <c r="K535" s="25"/>
      <c r="L535" s="48"/>
    </row>
    <row r="536" spans="2:12" ht="28.5" customHeight="1" x14ac:dyDescent="0.4">
      <c r="B536" s="47"/>
      <c r="C536" s="9" t="s">
        <v>21</v>
      </c>
      <c r="D536" s="28"/>
      <c r="E536" s="28"/>
      <c r="F536" s="28"/>
      <c r="G536" s="28">
        <f t="shared" ref="G536:I536" si="94">SUM(G535)</f>
        <v>0.183</v>
      </c>
      <c r="H536" s="28">
        <f t="shared" si="94"/>
        <v>0.316</v>
      </c>
      <c r="I536" s="28">
        <f t="shared" si="94"/>
        <v>0.183</v>
      </c>
      <c r="J536" s="28"/>
      <c r="K536" s="13"/>
      <c r="L536" s="48"/>
    </row>
    <row r="537" spans="2:12" ht="28.5" hidden="1" customHeight="1" x14ac:dyDescent="0.4">
      <c r="B537" s="47"/>
      <c r="C537" s="29" t="s">
        <v>22</v>
      </c>
      <c r="D537" s="41">
        <f t="shared" ref="D537:F537" si="95">ROUNDDOWN(D532*D536,0)</f>
        <v>0</v>
      </c>
      <c r="E537" s="41">
        <f t="shared" si="95"/>
        <v>0</v>
      </c>
      <c r="F537" s="41">
        <f t="shared" si="95"/>
        <v>0</v>
      </c>
      <c r="G537" s="41">
        <f>ROUNDDOWN(G532*G536,0)</f>
        <v>8912</v>
      </c>
      <c r="H537" s="41">
        <f t="shared" ref="H537:J537" si="96">ROUNDDOWN(H532*H536,0)</f>
        <v>12829</v>
      </c>
      <c r="I537" s="41">
        <f t="shared" si="96"/>
        <v>5984</v>
      </c>
      <c r="J537" s="41">
        <f t="shared" si="96"/>
        <v>0</v>
      </c>
      <c r="K537" s="41">
        <f t="shared" ref="K537" si="97">K532*K536</f>
        <v>0</v>
      </c>
      <c r="L537" s="48"/>
    </row>
    <row r="538" spans="2:12" ht="28.5" hidden="1" customHeight="1" x14ac:dyDescent="0.15">
      <c r="B538" s="47"/>
      <c r="C538" s="15"/>
      <c r="D538" s="16"/>
      <c r="E538" s="34" t="s">
        <v>23</v>
      </c>
      <c r="F538" s="16"/>
      <c r="G538" s="16"/>
      <c r="H538" s="18" t="s">
        <v>24</v>
      </c>
      <c r="I538" s="68">
        <f>SUM(D537:J537)</f>
        <v>27725</v>
      </c>
      <c r="J538" s="69"/>
      <c r="K538" s="19" t="s">
        <v>25</v>
      </c>
      <c r="L538" s="48"/>
    </row>
    <row r="539" spans="2:12" ht="28.5" customHeight="1" x14ac:dyDescent="0.4">
      <c r="B539" s="47"/>
      <c r="C539" s="33"/>
      <c r="D539" s="33"/>
      <c r="E539" s="33"/>
      <c r="F539" s="33"/>
      <c r="G539" s="33"/>
      <c r="H539" s="33"/>
      <c r="I539" s="33"/>
      <c r="J539" s="33"/>
      <c r="K539" s="33"/>
      <c r="L539" s="48"/>
    </row>
    <row r="540" spans="2:12" ht="30" customHeight="1" x14ac:dyDescent="0.4">
      <c r="B540" s="47"/>
      <c r="C540" s="66" t="s">
        <v>97</v>
      </c>
      <c r="D540" s="67" t="s">
        <v>5</v>
      </c>
      <c r="E540" s="67"/>
      <c r="F540" s="67"/>
      <c r="G540" s="67"/>
      <c r="H540" s="67"/>
      <c r="I540" s="33"/>
      <c r="J540" s="61"/>
      <c r="K540" s="59" t="s">
        <v>148</v>
      </c>
      <c r="L540" s="48"/>
    </row>
    <row r="541" spans="2:12" ht="30" customHeight="1" x14ac:dyDescent="0.4">
      <c r="B541" s="47"/>
      <c r="C541" s="4" t="s">
        <v>10</v>
      </c>
      <c r="D541" s="78" t="s">
        <v>11</v>
      </c>
      <c r="E541" s="79"/>
      <c r="F541" s="79"/>
      <c r="G541" s="79"/>
      <c r="H541" s="79"/>
      <c r="I541" s="79"/>
      <c r="J541" s="80"/>
      <c r="K541" s="44"/>
      <c r="L541" s="48"/>
    </row>
    <row r="542" spans="2:12" ht="30" customHeight="1" x14ac:dyDescent="0.4">
      <c r="B542" s="47"/>
      <c r="C542" s="5" t="s">
        <v>12</v>
      </c>
      <c r="D542" s="6" t="s">
        <v>153</v>
      </c>
      <c r="E542" s="7" t="s">
        <v>154</v>
      </c>
      <c r="F542" s="8" t="s">
        <v>155</v>
      </c>
      <c r="G542" s="6" t="s">
        <v>156</v>
      </c>
      <c r="H542" s="6" t="s">
        <v>157</v>
      </c>
      <c r="I542" s="7"/>
      <c r="J542" s="7"/>
      <c r="K542" s="7"/>
      <c r="L542" s="48"/>
    </row>
    <row r="543" spans="2:12" ht="30" hidden="1" customHeight="1" x14ac:dyDescent="0.4">
      <c r="B543" s="47"/>
      <c r="C543" s="9" t="s">
        <v>20</v>
      </c>
      <c r="D543" s="10">
        <v>45400</v>
      </c>
      <c r="E543" s="10">
        <v>40000</v>
      </c>
      <c r="F543" s="10">
        <v>29700</v>
      </c>
      <c r="G543" s="10">
        <v>29500</v>
      </c>
      <c r="H543" s="10">
        <v>23400</v>
      </c>
      <c r="I543" s="10"/>
      <c r="J543" s="10"/>
      <c r="K543" s="13"/>
      <c r="L543" s="48"/>
    </row>
    <row r="544" spans="2:12" ht="30" hidden="1" customHeight="1" x14ac:dyDescent="0.4">
      <c r="B544" s="47"/>
      <c r="C544" s="38" t="s">
        <v>94</v>
      </c>
      <c r="D544" s="39"/>
      <c r="E544" s="40">
        <v>2.2999999999999998</v>
      </c>
      <c r="F544" s="40">
        <v>3</v>
      </c>
      <c r="G544" s="40">
        <v>4.0999999999999996</v>
      </c>
      <c r="H544" s="30"/>
      <c r="I544" s="30"/>
      <c r="J544" s="30"/>
      <c r="K544" s="30"/>
      <c r="L544" s="48"/>
    </row>
    <row r="545" spans="2:12" ht="30" hidden="1" customHeight="1" x14ac:dyDescent="0.4">
      <c r="B545" s="47"/>
      <c r="C545" s="23" t="s">
        <v>90</v>
      </c>
      <c r="D545" s="24"/>
      <c r="E545" s="27">
        <f>+ROUNDDOWN(E544/2/3,3)</f>
        <v>0.38300000000000001</v>
      </c>
      <c r="F545" s="27">
        <f t="shared" ref="F545:G545" si="98">+ROUNDDOWN(F544/2/3,3)</f>
        <v>0.5</v>
      </c>
      <c r="G545" s="27">
        <f t="shared" si="98"/>
        <v>0.68300000000000005</v>
      </c>
      <c r="H545" s="25"/>
      <c r="I545" s="25"/>
      <c r="J545" s="25"/>
      <c r="K545" s="25"/>
      <c r="L545" s="48"/>
    </row>
    <row r="546" spans="2:12" ht="30" customHeight="1" x14ac:dyDescent="0.4">
      <c r="B546" s="47"/>
      <c r="C546" s="9" t="s">
        <v>21</v>
      </c>
      <c r="D546" s="28"/>
      <c r="E546" s="28">
        <f>SUM(E545)</f>
        <v>0.38300000000000001</v>
      </c>
      <c r="F546" s="28">
        <f t="shared" ref="F546:G546" si="99">SUM(F545)</f>
        <v>0.5</v>
      </c>
      <c r="G546" s="28">
        <f t="shared" si="99"/>
        <v>0.68300000000000005</v>
      </c>
      <c r="H546" s="28"/>
      <c r="I546" s="28"/>
      <c r="J546" s="28"/>
      <c r="K546" s="13"/>
      <c r="L546" s="48"/>
    </row>
    <row r="547" spans="2:12" ht="30" hidden="1" customHeight="1" x14ac:dyDescent="0.4">
      <c r="C547" s="9" t="s">
        <v>22</v>
      </c>
      <c r="D547" s="20">
        <f t="shared" ref="D547:J547" si="100">+ROUNDDOWN(D543*D546,0)</f>
        <v>0</v>
      </c>
      <c r="E547" s="20">
        <f t="shared" si="100"/>
        <v>15320</v>
      </c>
      <c r="F547" s="20">
        <f t="shared" si="100"/>
        <v>14850</v>
      </c>
      <c r="G547" s="20">
        <f t="shared" si="100"/>
        <v>20148</v>
      </c>
      <c r="H547" s="20">
        <f t="shared" si="100"/>
        <v>0</v>
      </c>
      <c r="I547" s="20">
        <f t="shared" si="100"/>
        <v>0</v>
      </c>
      <c r="J547" s="20">
        <f t="shared" si="100"/>
        <v>0</v>
      </c>
      <c r="K547" s="13"/>
    </row>
    <row r="548" spans="2:12" ht="30" hidden="1" customHeight="1" x14ac:dyDescent="0.15">
      <c r="C548" s="15"/>
      <c r="D548" s="16"/>
      <c r="E548" s="17" t="s">
        <v>23</v>
      </c>
      <c r="F548" s="16"/>
      <c r="G548" s="16"/>
      <c r="H548" s="18" t="s">
        <v>24</v>
      </c>
      <c r="I548" s="68">
        <f>SUM(D547:J547)</f>
        <v>50318</v>
      </c>
      <c r="J548" s="69"/>
      <c r="K548" s="19" t="s">
        <v>25</v>
      </c>
    </row>
    <row r="549" spans="2:12" ht="28.5" customHeight="1" x14ac:dyDescent="0.4">
      <c r="B549" s="55"/>
      <c r="C549" s="56"/>
      <c r="D549" s="56"/>
      <c r="E549" s="56"/>
      <c r="F549" s="56"/>
      <c r="G549" s="56"/>
      <c r="H549" s="56"/>
      <c r="I549" s="56"/>
      <c r="J549" s="56"/>
      <c r="K549" s="56"/>
      <c r="L549" s="57"/>
    </row>
    <row r="550" spans="2:12" ht="16.5" customHeight="1" x14ac:dyDescent="0.4">
      <c r="B550" s="33"/>
      <c r="C550" s="33"/>
      <c r="D550" s="33"/>
      <c r="E550" s="33"/>
      <c r="F550" s="33"/>
      <c r="G550" s="33"/>
      <c r="H550" s="33"/>
      <c r="I550" s="33"/>
      <c r="J550" s="33"/>
      <c r="K550" s="33"/>
      <c r="L550" s="33"/>
    </row>
    <row r="551" spans="2:12" x14ac:dyDescent="0.4">
      <c r="C551" s="56"/>
    </row>
    <row r="552" spans="2:12" ht="28.5" customHeight="1" x14ac:dyDescent="0.4">
      <c r="B552" s="45"/>
      <c r="C552" s="58"/>
      <c r="D552" s="16"/>
      <c r="E552" s="16"/>
      <c r="F552" s="16"/>
      <c r="G552" s="16"/>
      <c r="H552" s="16"/>
      <c r="I552" s="16"/>
      <c r="J552" s="16"/>
      <c r="K552" s="16"/>
      <c r="L552" s="46"/>
    </row>
    <row r="553" spans="2:12" ht="28.5" customHeight="1" x14ac:dyDescent="0.4">
      <c r="B553" s="47"/>
      <c r="C553" s="33"/>
      <c r="D553" s="33"/>
      <c r="E553" s="33"/>
      <c r="F553" s="33"/>
      <c r="G553" s="33"/>
      <c r="H553" s="33"/>
      <c r="I553" s="33"/>
      <c r="J553" s="33"/>
      <c r="K553" s="33"/>
      <c r="L553" s="48"/>
    </row>
    <row r="554" spans="2:12" ht="28.5" customHeight="1" x14ac:dyDescent="0.4">
      <c r="B554" s="47"/>
      <c r="C554" s="66" t="s">
        <v>98</v>
      </c>
      <c r="D554" s="67" t="s">
        <v>99</v>
      </c>
      <c r="E554" s="67"/>
      <c r="F554" s="67"/>
      <c r="G554" s="67"/>
      <c r="H554" s="67"/>
      <c r="I554" s="33"/>
      <c r="J554" s="2"/>
      <c r="K554" s="3" t="s">
        <v>149</v>
      </c>
      <c r="L554" s="48"/>
    </row>
    <row r="555" spans="2:12" ht="28.5" customHeight="1" x14ac:dyDescent="0.4">
      <c r="B555" s="47"/>
      <c r="C555" s="4" t="s">
        <v>10</v>
      </c>
      <c r="D555" s="70" t="s">
        <v>11</v>
      </c>
      <c r="E555" s="70"/>
      <c r="F555" s="70"/>
      <c r="G555" s="70"/>
      <c r="H555" s="70"/>
      <c r="I555" s="70"/>
      <c r="J555" s="70"/>
      <c r="K555" s="44"/>
      <c r="L555" s="48"/>
    </row>
    <row r="556" spans="2:12" ht="28.5" customHeight="1" x14ac:dyDescent="0.4">
      <c r="B556" s="47"/>
      <c r="C556" s="5" t="s">
        <v>12</v>
      </c>
      <c r="D556" s="6" t="s">
        <v>13</v>
      </c>
      <c r="E556" s="7" t="s">
        <v>14</v>
      </c>
      <c r="F556" s="8" t="s">
        <v>15</v>
      </c>
      <c r="G556" s="7" t="s">
        <v>16</v>
      </c>
      <c r="H556" s="7" t="s">
        <v>17</v>
      </c>
      <c r="I556" s="7" t="s">
        <v>18</v>
      </c>
      <c r="J556" s="7" t="s">
        <v>19</v>
      </c>
      <c r="K556" s="7"/>
      <c r="L556" s="48"/>
    </row>
    <row r="557" spans="2:12" ht="28.5" hidden="1" customHeight="1" x14ac:dyDescent="0.4">
      <c r="B557" s="47"/>
      <c r="C557" s="9" t="s">
        <v>20</v>
      </c>
      <c r="D557" s="10">
        <v>69800</v>
      </c>
      <c r="E557" s="10">
        <v>64800</v>
      </c>
      <c r="F557" s="10">
        <v>55300</v>
      </c>
      <c r="G557" s="10">
        <v>48700</v>
      </c>
      <c r="H557" s="10">
        <v>40600</v>
      </c>
      <c r="I557" s="10">
        <v>32700</v>
      </c>
      <c r="J557" s="10">
        <v>27900</v>
      </c>
      <c r="K557" s="10"/>
      <c r="L557" s="48"/>
    </row>
    <row r="558" spans="2:12" ht="28.5" hidden="1" customHeight="1" x14ac:dyDescent="0.4">
      <c r="B558" s="47"/>
      <c r="C558" s="23" t="s">
        <v>100</v>
      </c>
      <c r="D558" s="24"/>
      <c r="E558" s="25"/>
      <c r="F558" s="26"/>
      <c r="G558" s="26">
        <v>1.5</v>
      </c>
      <c r="H558" s="26">
        <v>2</v>
      </c>
      <c r="I558" s="26"/>
      <c r="J558" s="26">
        <v>2</v>
      </c>
      <c r="K558" s="25"/>
      <c r="L558" s="48"/>
    </row>
    <row r="559" spans="2:12" ht="28.5" hidden="1" customHeight="1" x14ac:dyDescent="0.4">
      <c r="B559" s="47"/>
      <c r="C559" s="23" t="s">
        <v>101</v>
      </c>
      <c r="D559" s="24"/>
      <c r="E559" s="25"/>
      <c r="F559" s="26"/>
      <c r="G559" s="26">
        <v>0.5</v>
      </c>
      <c r="H559" s="26">
        <v>0.5</v>
      </c>
      <c r="I559" s="26">
        <v>2</v>
      </c>
      <c r="J559" s="26">
        <v>2</v>
      </c>
      <c r="K559" s="25"/>
      <c r="L559" s="48"/>
    </row>
    <row r="560" spans="2:12" ht="28.5" hidden="1" customHeight="1" x14ac:dyDescent="0.4">
      <c r="B560" s="47"/>
      <c r="C560" s="23" t="s">
        <v>102</v>
      </c>
      <c r="D560" s="24"/>
      <c r="E560" s="25"/>
      <c r="F560" s="26">
        <v>1</v>
      </c>
      <c r="G560" s="26">
        <v>2</v>
      </c>
      <c r="H560" s="26">
        <v>2</v>
      </c>
      <c r="I560" s="26">
        <v>2</v>
      </c>
      <c r="J560" s="26">
        <v>2</v>
      </c>
      <c r="K560" s="25"/>
      <c r="L560" s="48"/>
    </row>
    <row r="561" spans="2:12" ht="28.5" hidden="1" customHeight="1" x14ac:dyDescent="0.4">
      <c r="B561" s="47"/>
      <c r="C561" s="38" t="s">
        <v>103</v>
      </c>
      <c r="D561" s="40">
        <f>SUM(D558:D560)</f>
        <v>0</v>
      </c>
      <c r="E561" s="40">
        <f t="shared" ref="E561:J561" si="101">SUM(E558:E560)</f>
        <v>0</v>
      </c>
      <c r="F561" s="40">
        <f t="shared" si="101"/>
        <v>1</v>
      </c>
      <c r="G561" s="40">
        <f t="shared" si="101"/>
        <v>4</v>
      </c>
      <c r="H561" s="40">
        <f t="shared" si="101"/>
        <v>4.5</v>
      </c>
      <c r="I561" s="40">
        <f t="shared" si="101"/>
        <v>4</v>
      </c>
      <c r="J561" s="40">
        <f t="shared" si="101"/>
        <v>6</v>
      </c>
      <c r="K561" s="30"/>
      <c r="L561" s="48"/>
    </row>
    <row r="562" spans="2:12" ht="28.5" hidden="1" customHeight="1" x14ac:dyDescent="0.4">
      <c r="B562" s="47"/>
      <c r="C562" s="23" t="s">
        <v>104</v>
      </c>
      <c r="D562" s="27">
        <f>+ROUNDDOWN(D561/4/6,3)</f>
        <v>0</v>
      </c>
      <c r="E562" s="27">
        <f t="shared" ref="E562:J562" si="102">+ROUNDDOWN(E561/4/6,3)</f>
        <v>0</v>
      </c>
      <c r="F562" s="27">
        <f t="shared" si="102"/>
        <v>4.1000000000000002E-2</v>
      </c>
      <c r="G562" s="27">
        <f>+ROUNDDOWN(G561/4/6,3)</f>
        <v>0.16600000000000001</v>
      </c>
      <c r="H562" s="27">
        <f t="shared" si="102"/>
        <v>0.187</v>
      </c>
      <c r="I562" s="27">
        <f t="shared" si="102"/>
        <v>0.16600000000000001</v>
      </c>
      <c r="J562" s="27">
        <f t="shared" si="102"/>
        <v>0.25</v>
      </c>
      <c r="K562" s="25"/>
      <c r="L562" s="48"/>
    </row>
    <row r="563" spans="2:12" ht="28.5" customHeight="1" x14ac:dyDescent="0.4">
      <c r="B563" s="47"/>
      <c r="C563" s="9" t="s">
        <v>21</v>
      </c>
      <c r="D563" s="28"/>
      <c r="E563" s="28"/>
      <c r="F563" s="28">
        <f t="shared" ref="F563:J563" si="103">SUM(F562)</f>
        <v>4.1000000000000002E-2</v>
      </c>
      <c r="G563" s="28">
        <f t="shared" si="103"/>
        <v>0.16600000000000001</v>
      </c>
      <c r="H563" s="28">
        <f t="shared" si="103"/>
        <v>0.187</v>
      </c>
      <c r="I563" s="28">
        <f t="shared" si="103"/>
        <v>0.16600000000000001</v>
      </c>
      <c r="J563" s="28">
        <f t="shared" si="103"/>
        <v>0.25</v>
      </c>
      <c r="K563" s="13"/>
      <c r="L563" s="48"/>
    </row>
    <row r="564" spans="2:12" ht="28.5" hidden="1" customHeight="1" x14ac:dyDescent="0.4">
      <c r="B564" s="47"/>
      <c r="C564" s="29" t="s">
        <v>22</v>
      </c>
      <c r="D564" s="20">
        <f>+ROUNDDOWN(D557*D563,0)</f>
        <v>0</v>
      </c>
      <c r="E564" s="20">
        <f t="shared" ref="E564:J564" si="104">+ROUNDDOWN(E557*E563,0)</f>
        <v>0</v>
      </c>
      <c r="F564" s="20">
        <f t="shared" si="104"/>
        <v>2267</v>
      </c>
      <c r="G564" s="20">
        <f t="shared" si="104"/>
        <v>8084</v>
      </c>
      <c r="H564" s="20">
        <f t="shared" si="104"/>
        <v>7592</v>
      </c>
      <c r="I564" s="20">
        <f t="shared" si="104"/>
        <v>5428</v>
      </c>
      <c r="J564" s="20">
        <f t="shared" si="104"/>
        <v>6975</v>
      </c>
      <c r="K564" s="30"/>
      <c r="L564" s="48"/>
    </row>
    <row r="565" spans="2:12" ht="28.5" hidden="1" customHeight="1" x14ac:dyDescent="0.15">
      <c r="B565" s="47"/>
      <c r="C565" s="15"/>
      <c r="D565" s="16"/>
      <c r="E565" s="34" t="s">
        <v>23</v>
      </c>
      <c r="F565" s="16"/>
      <c r="G565" s="16"/>
      <c r="H565" s="18" t="s">
        <v>24</v>
      </c>
      <c r="I565" s="68">
        <f>SUM(D564:J564)</f>
        <v>30346</v>
      </c>
      <c r="J565" s="69"/>
      <c r="K565" s="19" t="s">
        <v>25</v>
      </c>
      <c r="L565" s="48"/>
    </row>
    <row r="566" spans="2:12" ht="28.5" customHeight="1" x14ac:dyDescent="0.4">
      <c r="B566" s="47"/>
      <c r="C566" s="33"/>
      <c r="D566" s="33"/>
      <c r="E566" s="33"/>
      <c r="F566" s="33"/>
      <c r="G566" s="33"/>
      <c r="H566" s="33"/>
      <c r="I566" s="33"/>
      <c r="J566" s="33"/>
      <c r="K566" s="33"/>
      <c r="L566" s="48"/>
    </row>
    <row r="567" spans="2:12" ht="30" customHeight="1" x14ac:dyDescent="0.4">
      <c r="B567" s="47"/>
      <c r="C567" s="66" t="s">
        <v>105</v>
      </c>
      <c r="D567" s="67" t="s">
        <v>99</v>
      </c>
      <c r="E567" s="67"/>
      <c r="F567" s="67"/>
      <c r="G567" s="67"/>
      <c r="H567" s="67"/>
      <c r="I567" s="33"/>
      <c r="J567" s="2"/>
      <c r="K567" s="3" t="s">
        <v>149</v>
      </c>
      <c r="L567" s="48"/>
    </row>
    <row r="568" spans="2:12" ht="30" customHeight="1" x14ac:dyDescent="0.4">
      <c r="B568" s="47"/>
      <c r="C568" s="4" t="s">
        <v>10</v>
      </c>
      <c r="D568" s="70" t="s">
        <v>11</v>
      </c>
      <c r="E568" s="70"/>
      <c r="F568" s="70"/>
      <c r="G568" s="70"/>
      <c r="H568" s="70"/>
      <c r="I568" s="70"/>
      <c r="J568" s="70"/>
      <c r="K568" s="44"/>
      <c r="L568" s="48"/>
    </row>
    <row r="569" spans="2:12" ht="30" customHeight="1" x14ac:dyDescent="0.4">
      <c r="B569" s="47"/>
      <c r="C569" s="5" t="s">
        <v>12</v>
      </c>
      <c r="D569" s="6" t="s">
        <v>153</v>
      </c>
      <c r="E569" s="7" t="s">
        <v>154</v>
      </c>
      <c r="F569" s="8" t="s">
        <v>155</v>
      </c>
      <c r="G569" s="6" t="s">
        <v>156</v>
      </c>
      <c r="H569" s="6" t="s">
        <v>157</v>
      </c>
      <c r="I569" s="7"/>
      <c r="J569" s="7"/>
      <c r="K569" s="7"/>
      <c r="L569" s="48"/>
    </row>
    <row r="570" spans="2:12" ht="30" hidden="1" customHeight="1" x14ac:dyDescent="0.4">
      <c r="B570" s="47"/>
      <c r="C570" s="9" t="s">
        <v>20</v>
      </c>
      <c r="D570" s="10">
        <v>45400</v>
      </c>
      <c r="E570" s="10">
        <v>40000</v>
      </c>
      <c r="F570" s="10">
        <v>29700</v>
      </c>
      <c r="G570" s="10">
        <v>29500</v>
      </c>
      <c r="H570" s="10">
        <v>23400</v>
      </c>
      <c r="I570" s="10"/>
      <c r="J570" s="10"/>
      <c r="K570" s="10"/>
      <c r="L570" s="48"/>
    </row>
    <row r="571" spans="2:12" ht="30" hidden="1" customHeight="1" x14ac:dyDescent="0.4">
      <c r="B571" s="47"/>
      <c r="C571" s="38" t="s">
        <v>103</v>
      </c>
      <c r="D571" s="39"/>
      <c r="E571" s="40">
        <v>1.5</v>
      </c>
      <c r="F571" s="40">
        <v>9</v>
      </c>
      <c r="G571" s="40">
        <v>9</v>
      </c>
      <c r="H571" s="40">
        <v>1.5</v>
      </c>
      <c r="I571" s="30"/>
      <c r="J571" s="30"/>
      <c r="K571" s="30"/>
      <c r="L571" s="48"/>
    </row>
    <row r="572" spans="2:12" ht="30" hidden="1" customHeight="1" x14ac:dyDescent="0.4">
      <c r="B572" s="47"/>
      <c r="C572" s="23" t="s">
        <v>104</v>
      </c>
      <c r="D572" s="27">
        <f t="shared" ref="D572:H572" si="105">+ROUNDDOWN(D571/4/6,3)</f>
        <v>0</v>
      </c>
      <c r="E572" s="27">
        <f t="shared" si="105"/>
        <v>6.2E-2</v>
      </c>
      <c r="F572" s="27">
        <f t="shared" si="105"/>
        <v>0.375</v>
      </c>
      <c r="G572" s="27">
        <f t="shared" si="105"/>
        <v>0.375</v>
      </c>
      <c r="H572" s="27">
        <f t="shared" si="105"/>
        <v>6.2E-2</v>
      </c>
      <c r="I572" s="25"/>
      <c r="J572" s="25"/>
      <c r="K572" s="25"/>
      <c r="L572" s="48"/>
    </row>
    <row r="573" spans="2:12" ht="30" customHeight="1" x14ac:dyDescent="0.4">
      <c r="B573" s="47"/>
      <c r="C573" s="9" t="s">
        <v>21</v>
      </c>
      <c r="D573" s="28"/>
      <c r="E573" s="28">
        <f t="shared" ref="E573:H573" si="106">SUM(E572)</f>
        <v>6.2E-2</v>
      </c>
      <c r="F573" s="28">
        <f t="shared" si="106"/>
        <v>0.375</v>
      </c>
      <c r="G573" s="28">
        <f t="shared" si="106"/>
        <v>0.375</v>
      </c>
      <c r="H573" s="28">
        <f t="shared" si="106"/>
        <v>6.2E-2</v>
      </c>
      <c r="I573" s="28"/>
      <c r="J573" s="28"/>
      <c r="K573" s="13"/>
      <c r="L573" s="48"/>
    </row>
    <row r="574" spans="2:12" ht="30" hidden="1" customHeight="1" x14ac:dyDescent="0.4">
      <c r="B574" s="47"/>
      <c r="C574" s="9" t="s">
        <v>22</v>
      </c>
      <c r="D574" s="20">
        <f>+ROUNDDOWN(D570*D573,0)</f>
        <v>0</v>
      </c>
      <c r="E574" s="20">
        <f t="shared" ref="E574:H574" si="107">+ROUNDDOWN(E570*E573,0)</f>
        <v>2480</v>
      </c>
      <c r="F574" s="20">
        <f t="shared" si="107"/>
        <v>11137</v>
      </c>
      <c r="G574" s="20">
        <f t="shared" si="107"/>
        <v>11062</v>
      </c>
      <c r="H574" s="20">
        <f t="shared" si="107"/>
        <v>1450</v>
      </c>
      <c r="I574" s="20">
        <f t="shared" ref="I574:J574" si="108">I570*I573</f>
        <v>0</v>
      </c>
      <c r="J574" s="20">
        <f t="shared" si="108"/>
        <v>0</v>
      </c>
      <c r="K574" s="13"/>
      <c r="L574" s="48"/>
    </row>
    <row r="575" spans="2:12" ht="30" hidden="1" customHeight="1" x14ac:dyDescent="0.15">
      <c r="B575" s="47"/>
      <c r="C575" s="15"/>
      <c r="D575" s="16"/>
      <c r="E575" s="34" t="s">
        <v>23</v>
      </c>
      <c r="F575" s="16"/>
      <c r="G575" s="16"/>
      <c r="H575" s="18" t="s">
        <v>24</v>
      </c>
      <c r="I575" s="68">
        <f>SUM(D574:J574)</f>
        <v>26129</v>
      </c>
      <c r="J575" s="69"/>
      <c r="K575" s="19" t="s">
        <v>25</v>
      </c>
      <c r="L575" s="48"/>
    </row>
    <row r="576" spans="2:12" ht="28.5" customHeight="1" x14ac:dyDescent="0.4">
      <c r="B576" s="47"/>
      <c r="C576" s="33"/>
      <c r="D576" s="33"/>
      <c r="E576" s="33"/>
      <c r="F576" s="33"/>
      <c r="G576" s="33"/>
      <c r="H576" s="33"/>
      <c r="I576" s="33"/>
      <c r="J576" s="33"/>
      <c r="K576" s="33"/>
      <c r="L576" s="48"/>
    </row>
    <row r="577" spans="2:12" ht="28.5" customHeight="1" x14ac:dyDescent="0.4">
      <c r="B577" s="47"/>
      <c r="C577" s="66" t="s">
        <v>106</v>
      </c>
      <c r="D577" s="67" t="s">
        <v>1</v>
      </c>
      <c r="E577" s="67"/>
      <c r="F577" s="67"/>
      <c r="G577" s="67"/>
      <c r="H577" s="67"/>
      <c r="I577" s="33"/>
      <c r="J577" s="2"/>
      <c r="K577" s="3" t="s">
        <v>150</v>
      </c>
      <c r="L577" s="48"/>
    </row>
    <row r="578" spans="2:12" ht="28.5" customHeight="1" x14ac:dyDescent="0.4">
      <c r="B578" s="47"/>
      <c r="C578" s="4" t="s">
        <v>10</v>
      </c>
      <c r="D578" s="70" t="s">
        <v>11</v>
      </c>
      <c r="E578" s="70"/>
      <c r="F578" s="70"/>
      <c r="G578" s="70"/>
      <c r="H578" s="70"/>
      <c r="I578" s="70"/>
      <c r="J578" s="70"/>
      <c r="K578" s="44"/>
      <c r="L578" s="48"/>
    </row>
    <row r="579" spans="2:12" ht="28.5" customHeight="1" x14ac:dyDescent="0.4">
      <c r="B579" s="47"/>
      <c r="C579" s="5" t="s">
        <v>12</v>
      </c>
      <c r="D579" s="6" t="s">
        <v>13</v>
      </c>
      <c r="E579" s="7" t="s">
        <v>14</v>
      </c>
      <c r="F579" s="8" t="s">
        <v>15</v>
      </c>
      <c r="G579" s="7" t="s">
        <v>16</v>
      </c>
      <c r="H579" s="7" t="s">
        <v>17</v>
      </c>
      <c r="I579" s="7" t="s">
        <v>18</v>
      </c>
      <c r="J579" s="7" t="s">
        <v>19</v>
      </c>
      <c r="K579" s="7"/>
      <c r="L579" s="48"/>
    </row>
    <row r="580" spans="2:12" ht="28.5" hidden="1" customHeight="1" x14ac:dyDescent="0.4">
      <c r="B580" s="47"/>
      <c r="C580" s="9" t="s">
        <v>20</v>
      </c>
      <c r="D580" s="10">
        <v>69800</v>
      </c>
      <c r="E580" s="10">
        <v>64800</v>
      </c>
      <c r="F580" s="10">
        <v>55300</v>
      </c>
      <c r="G580" s="10">
        <v>48700</v>
      </c>
      <c r="H580" s="10">
        <v>40600</v>
      </c>
      <c r="I580" s="10">
        <v>32700</v>
      </c>
      <c r="J580" s="10">
        <v>27900</v>
      </c>
      <c r="K580" s="13"/>
      <c r="L580" s="48"/>
    </row>
    <row r="581" spans="2:12" ht="28.5" hidden="1" customHeight="1" x14ac:dyDescent="0.4">
      <c r="B581" s="47"/>
      <c r="C581" s="11" t="s">
        <v>107</v>
      </c>
      <c r="D581" s="12"/>
      <c r="E581" s="13"/>
      <c r="F581" s="13"/>
      <c r="G581" s="13"/>
      <c r="H581" s="13"/>
      <c r="I581" s="13"/>
      <c r="J581" s="13"/>
      <c r="K581" s="13"/>
      <c r="L581" s="48"/>
    </row>
    <row r="582" spans="2:12" ht="28.5" hidden="1" customHeight="1" x14ac:dyDescent="0.4">
      <c r="B582" s="47"/>
      <c r="C582" s="23" t="s">
        <v>108</v>
      </c>
      <c r="D582" s="24"/>
      <c r="E582" s="25"/>
      <c r="F582" s="25"/>
      <c r="G582" s="25"/>
      <c r="H582" s="25"/>
      <c r="I582" s="25"/>
      <c r="J582" s="25"/>
      <c r="K582" s="25"/>
      <c r="L582" s="48"/>
    </row>
    <row r="583" spans="2:12" ht="28.5" customHeight="1" x14ac:dyDescent="0.4">
      <c r="B583" s="47"/>
      <c r="C583" s="9" t="s">
        <v>21</v>
      </c>
      <c r="D583" s="12"/>
      <c r="E583" s="12"/>
      <c r="F583" s="12"/>
      <c r="G583" s="12"/>
      <c r="H583" s="12"/>
      <c r="I583" s="12"/>
      <c r="J583" s="12"/>
      <c r="K583" s="13"/>
      <c r="L583" s="48"/>
    </row>
    <row r="584" spans="2:12" ht="28.5" hidden="1" customHeight="1" x14ac:dyDescent="0.4">
      <c r="B584" s="47"/>
      <c r="C584" s="9" t="s">
        <v>22</v>
      </c>
      <c r="D584" s="20">
        <f>D580*D583</f>
        <v>0</v>
      </c>
      <c r="E584" s="20">
        <f t="shared" ref="E584:J584" si="109">E580*E583</f>
        <v>0</v>
      </c>
      <c r="F584" s="20">
        <f t="shared" si="109"/>
        <v>0</v>
      </c>
      <c r="G584" s="20">
        <f t="shared" si="109"/>
        <v>0</v>
      </c>
      <c r="H584" s="20">
        <f t="shared" si="109"/>
        <v>0</v>
      </c>
      <c r="I584" s="20">
        <f t="shared" si="109"/>
        <v>0</v>
      </c>
      <c r="J584" s="20">
        <f t="shared" si="109"/>
        <v>0</v>
      </c>
      <c r="K584" s="13"/>
      <c r="L584" s="48"/>
    </row>
    <row r="585" spans="2:12" ht="28.5" hidden="1" customHeight="1" x14ac:dyDescent="0.15">
      <c r="B585" s="47"/>
      <c r="C585" s="15"/>
      <c r="D585" s="16"/>
      <c r="E585" s="34" t="s">
        <v>23</v>
      </c>
      <c r="F585" s="16"/>
      <c r="G585" s="16"/>
      <c r="H585" s="18" t="s">
        <v>24</v>
      </c>
      <c r="I585" s="68">
        <f>SUM(D584:J584)</f>
        <v>0</v>
      </c>
      <c r="J585" s="69"/>
      <c r="K585" s="19" t="s">
        <v>25</v>
      </c>
      <c r="L585" s="48"/>
    </row>
    <row r="586" spans="2:12" ht="28.5" customHeight="1" x14ac:dyDescent="0.4">
      <c r="B586" s="47"/>
      <c r="C586" s="33"/>
      <c r="D586" s="33"/>
      <c r="E586" s="33"/>
      <c r="F586" s="33"/>
      <c r="G586" s="33"/>
      <c r="H586" s="33"/>
      <c r="I586" s="33"/>
      <c r="J586" s="33"/>
      <c r="K586" s="33"/>
      <c r="L586" s="48"/>
    </row>
    <row r="587" spans="2:12" ht="30" customHeight="1" x14ac:dyDescent="0.4">
      <c r="B587" s="47"/>
      <c r="C587" s="66" t="s">
        <v>109</v>
      </c>
      <c r="D587" s="67" t="s">
        <v>1</v>
      </c>
      <c r="E587" s="67"/>
      <c r="F587" s="67"/>
      <c r="G587" s="67"/>
      <c r="H587" s="67"/>
      <c r="I587" s="33"/>
      <c r="J587" s="2"/>
      <c r="K587" s="3" t="s">
        <v>150</v>
      </c>
      <c r="L587" s="48"/>
    </row>
    <row r="588" spans="2:12" ht="30" customHeight="1" x14ac:dyDescent="0.4">
      <c r="B588" s="47"/>
      <c r="C588" s="4" t="s">
        <v>10</v>
      </c>
      <c r="D588" s="70" t="s">
        <v>11</v>
      </c>
      <c r="E588" s="70"/>
      <c r="F588" s="70"/>
      <c r="G588" s="70"/>
      <c r="H588" s="70"/>
      <c r="I588" s="70"/>
      <c r="J588" s="70"/>
      <c r="K588" s="44"/>
      <c r="L588" s="48"/>
    </row>
    <row r="589" spans="2:12" ht="30" customHeight="1" x14ac:dyDescent="0.4">
      <c r="B589" s="47"/>
      <c r="C589" s="5" t="s">
        <v>12</v>
      </c>
      <c r="D589" s="6" t="s">
        <v>153</v>
      </c>
      <c r="E589" s="7" t="s">
        <v>154</v>
      </c>
      <c r="F589" s="8" t="s">
        <v>155</v>
      </c>
      <c r="G589" s="6" t="s">
        <v>156</v>
      </c>
      <c r="H589" s="6" t="s">
        <v>157</v>
      </c>
      <c r="I589" s="7"/>
      <c r="J589" s="7"/>
      <c r="K589" s="7"/>
      <c r="L589" s="48"/>
    </row>
    <row r="590" spans="2:12" ht="30" hidden="1" customHeight="1" x14ac:dyDescent="0.4">
      <c r="B590" s="47"/>
      <c r="C590" s="9" t="s">
        <v>20</v>
      </c>
      <c r="D590" s="10">
        <v>45400</v>
      </c>
      <c r="E590" s="10">
        <v>40000</v>
      </c>
      <c r="F590" s="10">
        <v>29700</v>
      </c>
      <c r="G590" s="10">
        <v>29500</v>
      </c>
      <c r="H590" s="10">
        <v>23400</v>
      </c>
      <c r="I590" s="10"/>
      <c r="J590" s="10"/>
      <c r="K590" s="13"/>
      <c r="L590" s="48"/>
    </row>
    <row r="591" spans="2:12" ht="30" hidden="1" customHeight="1" x14ac:dyDescent="0.4">
      <c r="B591" s="47"/>
      <c r="C591" s="38" t="s">
        <v>107</v>
      </c>
      <c r="D591" s="39"/>
      <c r="E591" s="40">
        <v>7.5</v>
      </c>
      <c r="F591" s="40">
        <v>7.5</v>
      </c>
      <c r="G591" s="40">
        <v>11.3</v>
      </c>
      <c r="H591" s="40">
        <v>3.8</v>
      </c>
      <c r="I591" s="30"/>
      <c r="J591" s="30"/>
      <c r="K591" s="30"/>
      <c r="L591" s="48"/>
    </row>
    <row r="592" spans="2:12" ht="30" hidden="1" customHeight="1" x14ac:dyDescent="0.4">
      <c r="B592" s="47"/>
      <c r="C592" s="23" t="s">
        <v>108</v>
      </c>
      <c r="D592" s="24"/>
      <c r="E592" s="27">
        <f>+ROUNDDOWN(E591/5/6,3)</f>
        <v>0.25</v>
      </c>
      <c r="F592" s="27">
        <f t="shared" ref="F592:H592" si="110">+ROUNDDOWN(F591/5/6,3)</f>
        <v>0.25</v>
      </c>
      <c r="G592" s="27">
        <f t="shared" si="110"/>
        <v>0.376</v>
      </c>
      <c r="H592" s="27">
        <f t="shared" si="110"/>
        <v>0.126</v>
      </c>
      <c r="I592" s="25"/>
      <c r="J592" s="25"/>
      <c r="K592" s="25"/>
      <c r="L592" s="48"/>
    </row>
    <row r="593" spans="2:12" ht="30" customHeight="1" x14ac:dyDescent="0.4">
      <c r="B593" s="47"/>
      <c r="C593" s="9" t="s">
        <v>21</v>
      </c>
      <c r="D593" s="28"/>
      <c r="E593" s="28">
        <f t="shared" ref="E593:H593" si="111">SUM(E592)</f>
        <v>0.25</v>
      </c>
      <c r="F593" s="28">
        <f t="shared" si="111"/>
        <v>0.25</v>
      </c>
      <c r="G593" s="28">
        <f t="shared" si="111"/>
        <v>0.376</v>
      </c>
      <c r="H593" s="28">
        <f t="shared" si="111"/>
        <v>0.126</v>
      </c>
      <c r="I593" s="12"/>
      <c r="J593" s="12"/>
      <c r="K593" s="13"/>
      <c r="L593" s="48"/>
    </row>
    <row r="594" spans="2:12" ht="30" hidden="1" customHeight="1" x14ac:dyDescent="0.4">
      <c r="B594" s="47"/>
      <c r="C594" s="9" t="s">
        <v>22</v>
      </c>
      <c r="D594" s="20">
        <f t="shared" ref="D594" si="112">ROUNDDOWN(D590*D593,0)</f>
        <v>0</v>
      </c>
      <c r="E594" s="20">
        <f>ROUNDDOWN(E590*E593,0)</f>
        <v>10000</v>
      </c>
      <c r="F594" s="20">
        <f t="shared" ref="F594:H594" si="113">ROUNDDOWN(F590*F593,0)</f>
        <v>7425</v>
      </c>
      <c r="G594" s="20">
        <f t="shared" si="113"/>
        <v>11092</v>
      </c>
      <c r="H594" s="20">
        <f t="shared" si="113"/>
        <v>2948</v>
      </c>
      <c r="I594" s="20">
        <f t="shared" ref="I594:J594" si="114">I590*I593</f>
        <v>0</v>
      </c>
      <c r="J594" s="20">
        <f t="shared" si="114"/>
        <v>0</v>
      </c>
      <c r="K594" s="13"/>
      <c r="L594" s="48"/>
    </row>
    <row r="595" spans="2:12" ht="30" hidden="1" customHeight="1" x14ac:dyDescent="0.15">
      <c r="B595" s="47"/>
      <c r="C595" s="15"/>
      <c r="D595" s="16"/>
      <c r="E595" s="34" t="s">
        <v>23</v>
      </c>
      <c r="F595" s="16"/>
      <c r="G595" s="16"/>
      <c r="H595" s="18" t="s">
        <v>24</v>
      </c>
      <c r="I595" s="68">
        <f>SUM(D594:J594)</f>
        <v>31465</v>
      </c>
      <c r="J595" s="69"/>
      <c r="K595" s="19" t="s">
        <v>25</v>
      </c>
      <c r="L595" s="48"/>
    </row>
    <row r="596" spans="2:12" ht="28.5" customHeight="1" x14ac:dyDescent="0.4">
      <c r="B596" s="47"/>
      <c r="C596" s="33"/>
      <c r="D596" s="33"/>
      <c r="E596" s="33"/>
      <c r="F596" s="33"/>
      <c r="G596" s="33"/>
      <c r="H596" s="33"/>
      <c r="I596" s="33"/>
      <c r="J596" s="33"/>
      <c r="K596" s="33"/>
      <c r="L596" s="48"/>
    </row>
    <row r="597" spans="2:12" ht="28.5" customHeight="1" x14ac:dyDescent="0.4">
      <c r="B597" s="47"/>
      <c r="C597" s="66" t="s">
        <v>110</v>
      </c>
      <c r="D597" s="67" t="s">
        <v>2</v>
      </c>
      <c r="E597" s="67"/>
      <c r="F597" s="67"/>
      <c r="G597" s="67"/>
      <c r="H597" s="67"/>
      <c r="I597" s="33"/>
      <c r="J597" s="2"/>
      <c r="K597" s="3" t="s">
        <v>148</v>
      </c>
      <c r="L597" s="48"/>
    </row>
    <row r="598" spans="2:12" ht="28.5" customHeight="1" x14ac:dyDescent="0.4">
      <c r="B598" s="47"/>
      <c r="C598" s="4" t="s">
        <v>10</v>
      </c>
      <c r="D598" s="70" t="s">
        <v>11</v>
      </c>
      <c r="E598" s="70"/>
      <c r="F598" s="70"/>
      <c r="G598" s="70"/>
      <c r="H598" s="70"/>
      <c r="I598" s="70"/>
      <c r="J598" s="70"/>
      <c r="K598" s="44"/>
      <c r="L598" s="48"/>
    </row>
    <row r="599" spans="2:12" ht="28.5" customHeight="1" x14ac:dyDescent="0.4">
      <c r="B599" s="47"/>
      <c r="C599" s="5" t="s">
        <v>12</v>
      </c>
      <c r="D599" s="6" t="s">
        <v>13</v>
      </c>
      <c r="E599" s="7" t="s">
        <v>14</v>
      </c>
      <c r="F599" s="8" t="s">
        <v>15</v>
      </c>
      <c r="G599" s="7" t="s">
        <v>16</v>
      </c>
      <c r="H599" s="7" t="s">
        <v>17</v>
      </c>
      <c r="I599" s="7" t="s">
        <v>18</v>
      </c>
      <c r="J599" s="7" t="s">
        <v>19</v>
      </c>
      <c r="K599" s="7"/>
      <c r="L599" s="48"/>
    </row>
    <row r="600" spans="2:12" ht="28.5" hidden="1" customHeight="1" x14ac:dyDescent="0.4">
      <c r="B600" s="47"/>
      <c r="C600" s="9" t="s">
        <v>20</v>
      </c>
      <c r="D600" s="10">
        <v>69800</v>
      </c>
      <c r="E600" s="10">
        <v>64800</v>
      </c>
      <c r="F600" s="10">
        <v>55300</v>
      </c>
      <c r="G600" s="10">
        <v>48700</v>
      </c>
      <c r="H600" s="10">
        <v>40600</v>
      </c>
      <c r="I600" s="10">
        <v>32700</v>
      </c>
      <c r="J600" s="10">
        <v>27900</v>
      </c>
      <c r="K600" s="13"/>
      <c r="L600" s="48"/>
    </row>
    <row r="601" spans="2:12" ht="28.5" hidden="1" customHeight="1" x14ac:dyDescent="0.4">
      <c r="B601" s="47"/>
      <c r="C601" s="11" t="s">
        <v>111</v>
      </c>
      <c r="D601" s="12"/>
      <c r="E601" s="13"/>
      <c r="F601" s="13"/>
      <c r="G601" s="13"/>
      <c r="H601" s="13"/>
      <c r="I601" s="13"/>
      <c r="J601" s="13"/>
      <c r="K601" s="13"/>
      <c r="L601" s="48"/>
    </row>
    <row r="602" spans="2:12" ht="28.5" hidden="1" customHeight="1" x14ac:dyDescent="0.4">
      <c r="B602" s="47"/>
      <c r="C602" s="23" t="s">
        <v>90</v>
      </c>
      <c r="D602" s="24"/>
      <c r="E602" s="25"/>
      <c r="F602" s="25"/>
      <c r="G602" s="25"/>
      <c r="H602" s="25"/>
      <c r="I602" s="25"/>
      <c r="J602" s="25"/>
      <c r="K602" s="25"/>
      <c r="L602" s="48"/>
    </row>
    <row r="603" spans="2:12" ht="28.5" customHeight="1" x14ac:dyDescent="0.4">
      <c r="B603" s="47"/>
      <c r="C603" s="9" t="s">
        <v>21</v>
      </c>
      <c r="D603" s="12"/>
      <c r="E603" s="12"/>
      <c r="F603" s="12"/>
      <c r="G603" s="12"/>
      <c r="H603" s="12"/>
      <c r="I603" s="12"/>
      <c r="J603" s="12"/>
      <c r="K603" s="13"/>
      <c r="L603" s="48"/>
    </row>
    <row r="604" spans="2:12" ht="28.5" hidden="1" customHeight="1" x14ac:dyDescent="0.4">
      <c r="B604" s="47"/>
      <c r="C604" s="9" t="s">
        <v>22</v>
      </c>
      <c r="D604" s="20">
        <f>D600*D603</f>
        <v>0</v>
      </c>
      <c r="E604" s="20">
        <f t="shared" ref="E604:J604" si="115">E600*E603</f>
        <v>0</v>
      </c>
      <c r="F604" s="20">
        <f t="shared" si="115"/>
        <v>0</v>
      </c>
      <c r="G604" s="20">
        <f t="shared" si="115"/>
        <v>0</v>
      </c>
      <c r="H604" s="20">
        <f t="shared" si="115"/>
        <v>0</v>
      </c>
      <c r="I604" s="20">
        <f t="shared" si="115"/>
        <v>0</v>
      </c>
      <c r="J604" s="20">
        <f t="shared" si="115"/>
        <v>0</v>
      </c>
      <c r="K604" s="13"/>
      <c r="L604" s="48"/>
    </row>
    <row r="605" spans="2:12" ht="28.5" hidden="1" customHeight="1" x14ac:dyDescent="0.15">
      <c r="B605" s="47"/>
      <c r="C605" s="15"/>
      <c r="D605" s="16"/>
      <c r="E605" s="34" t="s">
        <v>23</v>
      </c>
      <c r="F605" s="16"/>
      <c r="G605" s="16"/>
      <c r="H605" s="18" t="s">
        <v>24</v>
      </c>
      <c r="I605" s="68">
        <f>SUM(D604:J604)</f>
        <v>0</v>
      </c>
      <c r="J605" s="69"/>
      <c r="K605" s="19" t="s">
        <v>25</v>
      </c>
      <c r="L605" s="48"/>
    </row>
    <row r="606" spans="2:12" ht="28.5" customHeight="1" x14ac:dyDescent="0.4">
      <c r="B606" s="47"/>
      <c r="C606" s="33"/>
      <c r="D606" s="33"/>
      <c r="E606" s="33"/>
      <c r="F606" s="33"/>
      <c r="G606" s="33"/>
      <c r="H606" s="33"/>
      <c r="I606" s="33"/>
      <c r="J606" s="33"/>
      <c r="K606" s="33"/>
      <c r="L606" s="48"/>
    </row>
    <row r="607" spans="2:12" ht="29.25" customHeight="1" x14ac:dyDescent="0.4">
      <c r="B607" s="47"/>
      <c r="C607" s="66" t="s">
        <v>112</v>
      </c>
      <c r="D607" s="67" t="s">
        <v>2</v>
      </c>
      <c r="E607" s="67"/>
      <c r="F607" s="67"/>
      <c r="G607" s="67"/>
      <c r="H607" s="67"/>
      <c r="I607" s="33"/>
      <c r="J607" s="2"/>
      <c r="K607" s="3" t="s">
        <v>148</v>
      </c>
      <c r="L607" s="48"/>
    </row>
    <row r="608" spans="2:12" ht="29.25" customHeight="1" x14ac:dyDescent="0.4">
      <c r="B608" s="47"/>
      <c r="C608" s="4" t="s">
        <v>10</v>
      </c>
      <c r="D608" s="70" t="s">
        <v>11</v>
      </c>
      <c r="E608" s="70"/>
      <c r="F608" s="70"/>
      <c r="G608" s="70"/>
      <c r="H608" s="70"/>
      <c r="I608" s="70"/>
      <c r="J608" s="70"/>
      <c r="K608" s="44"/>
      <c r="L608" s="48"/>
    </row>
    <row r="609" spans="2:12" ht="29.25" customHeight="1" x14ac:dyDescent="0.4">
      <c r="B609" s="47"/>
      <c r="C609" s="5" t="s">
        <v>12</v>
      </c>
      <c r="D609" s="6" t="s">
        <v>153</v>
      </c>
      <c r="E609" s="7" t="s">
        <v>154</v>
      </c>
      <c r="F609" s="8" t="s">
        <v>155</v>
      </c>
      <c r="G609" s="6" t="s">
        <v>156</v>
      </c>
      <c r="H609" s="6" t="s">
        <v>157</v>
      </c>
      <c r="I609" s="7"/>
      <c r="J609" s="7"/>
      <c r="K609" s="7"/>
      <c r="L609" s="48"/>
    </row>
    <row r="610" spans="2:12" ht="29.25" hidden="1" customHeight="1" x14ac:dyDescent="0.4">
      <c r="B610" s="47"/>
      <c r="C610" s="9" t="s">
        <v>20</v>
      </c>
      <c r="D610" s="10">
        <v>45400</v>
      </c>
      <c r="E610" s="10">
        <v>40000</v>
      </c>
      <c r="F610" s="10">
        <v>29700</v>
      </c>
      <c r="G610" s="10">
        <v>29500</v>
      </c>
      <c r="H610" s="10">
        <v>23400</v>
      </c>
      <c r="I610" s="10"/>
      <c r="J610" s="10"/>
      <c r="K610" s="13"/>
      <c r="L610" s="48"/>
    </row>
    <row r="611" spans="2:12" ht="29.25" hidden="1" customHeight="1" x14ac:dyDescent="0.4">
      <c r="B611" s="47"/>
      <c r="C611" s="38" t="s">
        <v>111</v>
      </c>
      <c r="D611" s="40">
        <v>1.5</v>
      </c>
      <c r="E611" s="40">
        <v>6</v>
      </c>
      <c r="F611" s="40">
        <v>5.3</v>
      </c>
      <c r="G611" s="40">
        <v>6.8</v>
      </c>
      <c r="H611" s="40">
        <v>4.0999999999999996</v>
      </c>
      <c r="I611" s="30"/>
      <c r="J611" s="30"/>
      <c r="K611" s="30"/>
      <c r="L611" s="48"/>
    </row>
    <row r="612" spans="2:12" ht="29.25" hidden="1" customHeight="1" x14ac:dyDescent="0.4">
      <c r="B612" s="47"/>
      <c r="C612" s="23" t="s">
        <v>90</v>
      </c>
      <c r="D612" s="27">
        <f>+ROUNDDOWN(D611/4/1,3)</f>
        <v>0.375</v>
      </c>
      <c r="E612" s="27">
        <f t="shared" ref="E612:H612" si="116">+ROUNDDOWN(E611/4/1,3)</f>
        <v>1.5</v>
      </c>
      <c r="F612" s="27">
        <f t="shared" si="116"/>
        <v>1.325</v>
      </c>
      <c r="G612" s="27">
        <f t="shared" si="116"/>
        <v>1.7</v>
      </c>
      <c r="H612" s="27">
        <f t="shared" si="116"/>
        <v>1.0249999999999999</v>
      </c>
      <c r="I612" s="25"/>
      <c r="J612" s="25"/>
      <c r="K612" s="25"/>
      <c r="L612" s="48"/>
    </row>
    <row r="613" spans="2:12" ht="29.25" customHeight="1" x14ac:dyDescent="0.4">
      <c r="B613" s="47"/>
      <c r="C613" s="9" t="s">
        <v>21</v>
      </c>
      <c r="D613" s="28">
        <f>SUM(D612)</f>
        <v>0.375</v>
      </c>
      <c r="E613" s="28">
        <f t="shared" ref="E613:H613" si="117">SUM(E612)</f>
        <v>1.5</v>
      </c>
      <c r="F613" s="28">
        <f t="shared" si="117"/>
        <v>1.325</v>
      </c>
      <c r="G613" s="28">
        <f t="shared" si="117"/>
        <v>1.7</v>
      </c>
      <c r="H613" s="28">
        <f t="shared" si="117"/>
        <v>1.0249999999999999</v>
      </c>
      <c r="I613" s="12"/>
      <c r="J613" s="12"/>
      <c r="K613" s="13"/>
      <c r="L613" s="48"/>
    </row>
    <row r="614" spans="2:12" ht="29.25" hidden="1" customHeight="1" x14ac:dyDescent="0.4">
      <c r="B614" s="47"/>
      <c r="C614" s="9" t="s">
        <v>22</v>
      </c>
      <c r="D614" s="20">
        <f>ROUNDDOWN(D610*D613,0)</f>
        <v>17025</v>
      </c>
      <c r="E614" s="20">
        <f t="shared" ref="E614:H614" si="118">ROUNDDOWN(E610*E613,0)</f>
        <v>60000</v>
      </c>
      <c r="F614" s="20">
        <f t="shared" si="118"/>
        <v>39352</v>
      </c>
      <c r="G614" s="20">
        <f t="shared" si="118"/>
        <v>50150</v>
      </c>
      <c r="H614" s="20">
        <f t="shared" si="118"/>
        <v>23985</v>
      </c>
      <c r="I614" s="20">
        <f t="shared" ref="I614:J614" si="119">I610*I613</f>
        <v>0</v>
      </c>
      <c r="J614" s="20">
        <f t="shared" si="119"/>
        <v>0</v>
      </c>
      <c r="K614" s="13"/>
      <c r="L614" s="48"/>
    </row>
    <row r="615" spans="2:12" ht="29.25" hidden="1" customHeight="1" x14ac:dyDescent="0.15">
      <c r="B615" s="47"/>
      <c r="C615" s="15"/>
      <c r="D615" s="16"/>
      <c r="E615" s="34" t="s">
        <v>23</v>
      </c>
      <c r="F615" s="16"/>
      <c r="G615" s="16"/>
      <c r="H615" s="18" t="s">
        <v>24</v>
      </c>
      <c r="I615" s="68">
        <f>SUM(D614:J614)</f>
        <v>190512</v>
      </c>
      <c r="J615" s="69"/>
      <c r="K615" s="19" t="s">
        <v>25</v>
      </c>
      <c r="L615" s="48"/>
    </row>
    <row r="616" spans="2:12" ht="28.5" customHeight="1" x14ac:dyDescent="0.4">
      <c r="B616" s="47"/>
      <c r="C616" s="33"/>
      <c r="D616" s="33"/>
      <c r="E616" s="33"/>
      <c r="F616" s="33"/>
      <c r="G616" s="33"/>
      <c r="H616" s="33"/>
      <c r="I616" s="33"/>
      <c r="J616" s="33"/>
      <c r="K616" s="33"/>
      <c r="L616" s="48"/>
    </row>
    <row r="617" spans="2:12" ht="28.5" customHeight="1" x14ac:dyDescent="0.4">
      <c r="B617" s="47"/>
      <c r="C617" s="66" t="s">
        <v>113</v>
      </c>
      <c r="D617" s="67" t="s">
        <v>114</v>
      </c>
      <c r="E617" s="67"/>
      <c r="F617" s="67"/>
      <c r="G617" s="67"/>
      <c r="H617" s="67"/>
      <c r="I617" s="33"/>
      <c r="J617" s="2"/>
      <c r="K617" s="3" t="s">
        <v>148</v>
      </c>
      <c r="L617" s="48"/>
    </row>
    <row r="618" spans="2:12" ht="28.5" customHeight="1" x14ac:dyDescent="0.4">
      <c r="B618" s="47"/>
      <c r="C618" s="4" t="s">
        <v>10</v>
      </c>
      <c r="D618" s="70" t="s">
        <v>11</v>
      </c>
      <c r="E618" s="70"/>
      <c r="F618" s="70"/>
      <c r="G618" s="70"/>
      <c r="H618" s="70"/>
      <c r="I618" s="70"/>
      <c r="J618" s="70"/>
      <c r="K618" s="44"/>
      <c r="L618" s="48"/>
    </row>
    <row r="619" spans="2:12" ht="28.5" customHeight="1" x14ac:dyDescent="0.4">
      <c r="B619" s="47"/>
      <c r="C619" s="5" t="s">
        <v>12</v>
      </c>
      <c r="D619" s="6" t="s">
        <v>13</v>
      </c>
      <c r="E619" s="7" t="s">
        <v>14</v>
      </c>
      <c r="F619" s="8" t="s">
        <v>15</v>
      </c>
      <c r="G619" s="7" t="s">
        <v>16</v>
      </c>
      <c r="H619" s="7" t="s">
        <v>17</v>
      </c>
      <c r="I619" s="7" t="s">
        <v>18</v>
      </c>
      <c r="J619" s="7" t="s">
        <v>19</v>
      </c>
      <c r="K619" s="7"/>
      <c r="L619" s="48"/>
    </row>
    <row r="620" spans="2:12" ht="28.5" hidden="1" customHeight="1" x14ac:dyDescent="0.4">
      <c r="B620" s="47"/>
      <c r="C620" s="9" t="s">
        <v>20</v>
      </c>
      <c r="D620" s="10">
        <v>69800</v>
      </c>
      <c r="E620" s="10">
        <v>64800</v>
      </c>
      <c r="F620" s="10">
        <v>55300</v>
      </c>
      <c r="G620" s="10">
        <v>48700</v>
      </c>
      <c r="H620" s="10">
        <v>40600</v>
      </c>
      <c r="I620" s="10">
        <v>32700</v>
      </c>
      <c r="J620" s="10">
        <v>27900</v>
      </c>
      <c r="K620" s="10"/>
      <c r="L620" s="48"/>
    </row>
    <row r="621" spans="2:12" ht="28.5" hidden="1" customHeight="1" x14ac:dyDescent="0.4">
      <c r="B621" s="47"/>
      <c r="C621" s="38" t="s">
        <v>115</v>
      </c>
      <c r="D621" s="12"/>
      <c r="E621" s="13"/>
      <c r="F621" s="13"/>
      <c r="G621" s="13"/>
      <c r="H621" s="13"/>
      <c r="I621" s="13"/>
      <c r="J621" s="13"/>
      <c r="K621" s="13"/>
      <c r="L621" s="48"/>
    </row>
    <row r="622" spans="2:12" ht="28.5" hidden="1" customHeight="1" x14ac:dyDescent="0.4">
      <c r="B622" s="47"/>
      <c r="C622" s="23" t="s">
        <v>90</v>
      </c>
      <c r="D622" s="24"/>
      <c r="E622" s="25"/>
      <c r="F622" s="25"/>
      <c r="G622" s="25"/>
      <c r="H622" s="25"/>
      <c r="I622" s="25"/>
      <c r="J622" s="25"/>
      <c r="K622" s="25"/>
      <c r="L622" s="48"/>
    </row>
    <row r="623" spans="2:12" ht="28.5" customHeight="1" x14ac:dyDescent="0.4">
      <c r="B623" s="47"/>
      <c r="C623" s="9" t="s">
        <v>21</v>
      </c>
      <c r="D623" s="12"/>
      <c r="E623" s="12"/>
      <c r="F623" s="12"/>
      <c r="G623" s="12"/>
      <c r="H623" s="12"/>
      <c r="I623" s="12"/>
      <c r="J623" s="12"/>
      <c r="K623" s="13"/>
      <c r="L623" s="48"/>
    </row>
    <row r="624" spans="2:12" ht="28.5" hidden="1" customHeight="1" x14ac:dyDescent="0.4">
      <c r="B624" s="47"/>
      <c r="C624" s="9" t="s">
        <v>22</v>
      </c>
      <c r="D624" s="20">
        <f>D620*D623</f>
        <v>0</v>
      </c>
      <c r="E624" s="20">
        <f t="shared" ref="E624:J624" si="120">E620*E623</f>
        <v>0</v>
      </c>
      <c r="F624" s="20">
        <f t="shared" si="120"/>
        <v>0</v>
      </c>
      <c r="G624" s="20">
        <f t="shared" si="120"/>
        <v>0</v>
      </c>
      <c r="H624" s="20">
        <f t="shared" si="120"/>
        <v>0</v>
      </c>
      <c r="I624" s="20">
        <f t="shared" si="120"/>
        <v>0</v>
      </c>
      <c r="J624" s="20">
        <f t="shared" si="120"/>
        <v>0</v>
      </c>
      <c r="K624" s="13"/>
      <c r="L624" s="48"/>
    </row>
    <row r="625" spans="2:12" ht="28.5" hidden="1" customHeight="1" x14ac:dyDescent="0.15">
      <c r="B625" s="47"/>
      <c r="C625" s="15"/>
      <c r="D625" s="16"/>
      <c r="E625" s="34" t="s">
        <v>23</v>
      </c>
      <c r="F625" s="16"/>
      <c r="G625" s="16"/>
      <c r="H625" s="18" t="s">
        <v>24</v>
      </c>
      <c r="I625" s="68">
        <f>SUM(D624:J624)</f>
        <v>0</v>
      </c>
      <c r="J625" s="69"/>
      <c r="K625" s="19" t="s">
        <v>25</v>
      </c>
      <c r="L625" s="48"/>
    </row>
    <row r="626" spans="2:12" ht="28.5" customHeight="1" x14ac:dyDescent="0.4">
      <c r="B626" s="47"/>
      <c r="C626" s="33"/>
      <c r="D626" s="33"/>
      <c r="E626" s="33"/>
      <c r="F626" s="33"/>
      <c r="G626" s="33"/>
      <c r="H626" s="33"/>
      <c r="I626" s="33"/>
      <c r="J626" s="33"/>
      <c r="K626" s="33"/>
      <c r="L626" s="48"/>
    </row>
    <row r="627" spans="2:12" ht="29.25" customHeight="1" x14ac:dyDescent="0.4">
      <c r="B627" s="47"/>
      <c r="C627" s="66" t="s">
        <v>116</v>
      </c>
      <c r="D627" s="67" t="s">
        <v>114</v>
      </c>
      <c r="E627" s="67"/>
      <c r="F627" s="67"/>
      <c r="G627" s="67"/>
      <c r="H627" s="67"/>
      <c r="I627" s="33"/>
      <c r="J627" s="2"/>
      <c r="K627" s="3" t="s">
        <v>148</v>
      </c>
      <c r="L627" s="48"/>
    </row>
    <row r="628" spans="2:12" ht="29.25" customHeight="1" x14ac:dyDescent="0.4">
      <c r="B628" s="47"/>
      <c r="C628" s="4" t="s">
        <v>10</v>
      </c>
      <c r="D628" s="70" t="s">
        <v>11</v>
      </c>
      <c r="E628" s="70"/>
      <c r="F628" s="70"/>
      <c r="G628" s="70"/>
      <c r="H628" s="70"/>
      <c r="I628" s="70"/>
      <c r="J628" s="70"/>
      <c r="K628" s="44"/>
      <c r="L628" s="48"/>
    </row>
    <row r="629" spans="2:12" ht="29.25" customHeight="1" x14ac:dyDescent="0.4">
      <c r="B629" s="47"/>
      <c r="C629" s="5" t="s">
        <v>12</v>
      </c>
      <c r="D629" s="6" t="s">
        <v>153</v>
      </c>
      <c r="E629" s="7" t="s">
        <v>154</v>
      </c>
      <c r="F629" s="8" t="s">
        <v>155</v>
      </c>
      <c r="G629" s="6" t="s">
        <v>156</v>
      </c>
      <c r="H629" s="6" t="s">
        <v>157</v>
      </c>
      <c r="I629" s="7"/>
      <c r="J629" s="7"/>
      <c r="K629" s="7"/>
      <c r="L629" s="48"/>
    </row>
    <row r="630" spans="2:12" ht="29.25" hidden="1" customHeight="1" x14ac:dyDescent="0.4">
      <c r="B630" s="47"/>
      <c r="C630" s="9" t="s">
        <v>20</v>
      </c>
      <c r="D630" s="10">
        <v>45400</v>
      </c>
      <c r="E630" s="10">
        <v>40000</v>
      </c>
      <c r="F630" s="10">
        <v>29700</v>
      </c>
      <c r="G630" s="10">
        <v>29500</v>
      </c>
      <c r="H630" s="10">
        <v>23400</v>
      </c>
      <c r="I630" s="10"/>
      <c r="J630" s="10"/>
      <c r="K630" s="10"/>
      <c r="L630" s="48"/>
    </row>
    <row r="631" spans="2:12" ht="29.25" hidden="1" customHeight="1" x14ac:dyDescent="0.4">
      <c r="B631" s="47"/>
      <c r="C631" s="42" t="s">
        <v>115</v>
      </c>
      <c r="D631" s="31">
        <v>1.5</v>
      </c>
      <c r="E631" s="31">
        <v>7.5</v>
      </c>
      <c r="F631" s="31">
        <v>8.3000000000000007</v>
      </c>
      <c r="G631" s="31">
        <v>6.8</v>
      </c>
      <c r="H631" s="31">
        <v>4.0999999999999996</v>
      </c>
      <c r="I631" s="13"/>
      <c r="J631" s="13"/>
      <c r="K631" s="13"/>
      <c r="L631" s="48"/>
    </row>
    <row r="632" spans="2:12" ht="29.25" hidden="1" customHeight="1" x14ac:dyDescent="0.4">
      <c r="B632" s="47"/>
      <c r="C632" s="23" t="s">
        <v>90</v>
      </c>
      <c r="D632" s="27">
        <f>+ROUNDDOWN(D631/4/2,3)</f>
        <v>0.187</v>
      </c>
      <c r="E632" s="27">
        <f t="shared" ref="E632:H632" si="121">+ROUNDDOWN(E631/4/2,3)</f>
        <v>0.93700000000000006</v>
      </c>
      <c r="F632" s="27">
        <f t="shared" si="121"/>
        <v>1.0369999999999999</v>
      </c>
      <c r="G632" s="27">
        <f t="shared" si="121"/>
        <v>0.85</v>
      </c>
      <c r="H632" s="27">
        <f t="shared" si="121"/>
        <v>0.51200000000000001</v>
      </c>
      <c r="I632" s="25"/>
      <c r="J632" s="25"/>
      <c r="K632" s="25"/>
      <c r="L632" s="48"/>
    </row>
    <row r="633" spans="2:12" ht="29.25" customHeight="1" x14ac:dyDescent="0.4">
      <c r="B633" s="47"/>
      <c r="C633" s="9" t="s">
        <v>21</v>
      </c>
      <c r="D633" s="28">
        <f>SUM(D632)</f>
        <v>0.187</v>
      </c>
      <c r="E633" s="28">
        <f t="shared" ref="E633:H633" si="122">SUM(E632)</f>
        <v>0.93700000000000006</v>
      </c>
      <c r="F633" s="28">
        <f t="shared" si="122"/>
        <v>1.0369999999999999</v>
      </c>
      <c r="G633" s="28">
        <f t="shared" si="122"/>
        <v>0.85</v>
      </c>
      <c r="H633" s="28">
        <f t="shared" si="122"/>
        <v>0.51200000000000001</v>
      </c>
      <c r="I633" s="12"/>
      <c r="J633" s="12"/>
      <c r="K633" s="13"/>
      <c r="L633" s="48"/>
    </row>
    <row r="634" spans="2:12" ht="29.25" hidden="1" customHeight="1" x14ac:dyDescent="0.4">
      <c r="B634" s="47"/>
      <c r="C634" s="9" t="s">
        <v>22</v>
      </c>
      <c r="D634" s="20">
        <f>ROUNDDOWN(D630*D633,0)</f>
        <v>8489</v>
      </c>
      <c r="E634" s="20">
        <f t="shared" ref="E634:H634" si="123">ROUNDDOWN(E630*E633,0)</f>
        <v>37480</v>
      </c>
      <c r="F634" s="20">
        <f t="shared" si="123"/>
        <v>30798</v>
      </c>
      <c r="G634" s="20">
        <f t="shared" si="123"/>
        <v>25075</v>
      </c>
      <c r="H634" s="20">
        <f t="shared" si="123"/>
        <v>11980</v>
      </c>
      <c r="I634" s="20">
        <f t="shared" ref="I634:J634" si="124">I630*I633</f>
        <v>0</v>
      </c>
      <c r="J634" s="20">
        <f t="shared" si="124"/>
        <v>0</v>
      </c>
      <c r="K634" s="13"/>
      <c r="L634" s="48"/>
    </row>
    <row r="635" spans="2:12" ht="29.25" hidden="1" customHeight="1" x14ac:dyDescent="0.15">
      <c r="B635" s="47"/>
      <c r="C635" s="15"/>
      <c r="D635" s="16"/>
      <c r="E635" s="34" t="s">
        <v>23</v>
      </c>
      <c r="F635" s="16"/>
      <c r="G635" s="16"/>
      <c r="H635" s="18" t="s">
        <v>24</v>
      </c>
      <c r="I635" s="68">
        <f>SUM(D634:J634)</f>
        <v>113822</v>
      </c>
      <c r="J635" s="69"/>
      <c r="K635" s="19" t="s">
        <v>25</v>
      </c>
      <c r="L635" s="48"/>
    </row>
    <row r="636" spans="2:12" ht="28.5" customHeight="1" x14ac:dyDescent="0.4">
      <c r="B636" s="47"/>
      <c r="C636" s="33"/>
      <c r="D636" s="33"/>
      <c r="E636" s="33"/>
      <c r="F636" s="33"/>
      <c r="G636" s="33"/>
      <c r="H636" s="33"/>
      <c r="I636" s="33"/>
      <c r="J636" s="33"/>
      <c r="K636" s="33"/>
      <c r="L636" s="48"/>
    </row>
    <row r="637" spans="2:12" ht="28.5" customHeight="1" x14ac:dyDescent="0.4">
      <c r="B637" s="55"/>
      <c r="C637" s="56"/>
      <c r="D637" s="56"/>
      <c r="E637" s="56"/>
      <c r="F637" s="56"/>
      <c r="G637" s="56"/>
      <c r="H637" s="56"/>
      <c r="I637" s="56"/>
      <c r="J637" s="56"/>
      <c r="K637" s="56"/>
      <c r="L637" s="57"/>
    </row>
    <row r="638" spans="2:12" ht="16.5" customHeight="1" x14ac:dyDescent="0.4">
      <c r="B638" s="33"/>
      <c r="C638" s="33"/>
      <c r="D638" s="33"/>
      <c r="E638" s="33"/>
      <c r="F638" s="33"/>
      <c r="G638" s="33"/>
      <c r="H638" s="33"/>
      <c r="I638" s="33"/>
      <c r="J638" s="33"/>
      <c r="K638" s="33"/>
      <c r="L638" s="33"/>
    </row>
    <row r="639" spans="2:12" x14ac:dyDescent="0.4">
      <c r="C639" s="56"/>
    </row>
    <row r="640" spans="2:12" ht="28.5" customHeight="1" x14ac:dyDescent="0.4">
      <c r="B640" s="45"/>
      <c r="C640" s="58"/>
      <c r="D640" s="16"/>
      <c r="E640" s="16"/>
      <c r="F640" s="16"/>
      <c r="G640" s="16"/>
      <c r="H640" s="16"/>
      <c r="I640" s="16"/>
      <c r="J640" s="16"/>
      <c r="K640" s="16"/>
      <c r="L640" s="46"/>
    </row>
    <row r="641" spans="2:12" ht="28.5" customHeight="1" x14ac:dyDescent="0.4">
      <c r="B641" s="47"/>
      <c r="C641" s="33"/>
      <c r="D641" s="33"/>
      <c r="E641" s="33"/>
      <c r="F641" s="33"/>
      <c r="G641" s="33"/>
      <c r="H641" s="33"/>
      <c r="I641" s="33"/>
      <c r="J641" s="33"/>
      <c r="K641" s="33"/>
      <c r="L641" s="48"/>
    </row>
    <row r="642" spans="2:12" ht="28.5" customHeight="1" x14ac:dyDescent="0.4">
      <c r="B642" s="47"/>
      <c r="C642" s="66" t="s">
        <v>117</v>
      </c>
      <c r="D642" s="67" t="s">
        <v>118</v>
      </c>
      <c r="E642" s="67"/>
      <c r="F642" s="67"/>
      <c r="G642" s="67"/>
      <c r="H642" s="67"/>
      <c r="I642" s="33"/>
      <c r="J642" s="2"/>
      <c r="K642" s="3" t="s">
        <v>148</v>
      </c>
      <c r="L642" s="48"/>
    </row>
    <row r="643" spans="2:12" ht="28.5" customHeight="1" x14ac:dyDescent="0.4">
      <c r="B643" s="47"/>
      <c r="C643" s="4" t="s">
        <v>10</v>
      </c>
      <c r="D643" s="70" t="s">
        <v>11</v>
      </c>
      <c r="E643" s="70"/>
      <c r="F643" s="70"/>
      <c r="G643" s="70"/>
      <c r="H643" s="70"/>
      <c r="I643" s="70"/>
      <c r="J643" s="70"/>
      <c r="K643" s="44"/>
      <c r="L643" s="48"/>
    </row>
    <row r="644" spans="2:12" ht="28.5" customHeight="1" x14ac:dyDescent="0.4">
      <c r="B644" s="47"/>
      <c r="C644" s="5" t="s">
        <v>12</v>
      </c>
      <c r="D644" s="6" t="s">
        <v>13</v>
      </c>
      <c r="E644" s="7" t="s">
        <v>14</v>
      </c>
      <c r="F644" s="8" t="s">
        <v>15</v>
      </c>
      <c r="G644" s="7" t="s">
        <v>16</v>
      </c>
      <c r="H644" s="7" t="s">
        <v>17</v>
      </c>
      <c r="I644" s="7" t="s">
        <v>18</v>
      </c>
      <c r="J644" s="7" t="s">
        <v>19</v>
      </c>
      <c r="K644" s="7"/>
      <c r="L644" s="48"/>
    </row>
    <row r="645" spans="2:12" ht="28.5" hidden="1" customHeight="1" x14ac:dyDescent="0.4">
      <c r="B645" s="47"/>
      <c r="C645" s="9" t="s">
        <v>20</v>
      </c>
      <c r="D645" s="10">
        <v>69800</v>
      </c>
      <c r="E645" s="10">
        <v>64800</v>
      </c>
      <c r="F645" s="10">
        <v>55300</v>
      </c>
      <c r="G645" s="10">
        <v>48700</v>
      </c>
      <c r="H645" s="10">
        <v>40600</v>
      </c>
      <c r="I645" s="10">
        <v>32700</v>
      </c>
      <c r="J645" s="10">
        <v>27900</v>
      </c>
      <c r="K645" s="10"/>
      <c r="L645" s="48"/>
    </row>
    <row r="646" spans="2:12" ht="28.5" hidden="1" customHeight="1" x14ac:dyDescent="0.4">
      <c r="B646" s="47"/>
      <c r="C646" s="38" t="s">
        <v>119</v>
      </c>
      <c r="D646" s="12"/>
      <c r="E646" s="13"/>
      <c r="F646" s="13"/>
      <c r="G646" s="13"/>
      <c r="H646" s="13"/>
      <c r="I646" s="13"/>
      <c r="J646" s="13"/>
      <c r="K646" s="13"/>
      <c r="L646" s="48"/>
    </row>
    <row r="647" spans="2:12" ht="28.5" hidden="1" customHeight="1" x14ac:dyDescent="0.4">
      <c r="B647" s="47"/>
      <c r="C647" s="23" t="s">
        <v>90</v>
      </c>
      <c r="D647" s="24"/>
      <c r="E647" s="25"/>
      <c r="F647" s="25"/>
      <c r="G647" s="25"/>
      <c r="H647" s="25"/>
      <c r="I647" s="25"/>
      <c r="J647" s="25"/>
      <c r="K647" s="25"/>
      <c r="L647" s="48"/>
    </row>
    <row r="648" spans="2:12" ht="28.5" customHeight="1" x14ac:dyDescent="0.4">
      <c r="B648" s="47"/>
      <c r="C648" s="9" t="s">
        <v>21</v>
      </c>
      <c r="D648" s="12"/>
      <c r="E648" s="12"/>
      <c r="F648" s="12"/>
      <c r="G648" s="12"/>
      <c r="H648" s="12"/>
      <c r="I648" s="12"/>
      <c r="J648" s="12"/>
      <c r="K648" s="13"/>
      <c r="L648" s="48"/>
    </row>
    <row r="649" spans="2:12" ht="28.5" hidden="1" customHeight="1" x14ac:dyDescent="0.4">
      <c r="B649" s="47"/>
      <c r="C649" s="9" t="s">
        <v>22</v>
      </c>
      <c r="D649" s="20">
        <f t="shared" ref="D649:J649" si="125">D645*D648</f>
        <v>0</v>
      </c>
      <c r="E649" s="20">
        <f t="shared" si="125"/>
        <v>0</v>
      </c>
      <c r="F649" s="20">
        <f t="shared" si="125"/>
        <v>0</v>
      </c>
      <c r="G649" s="20">
        <f t="shared" si="125"/>
        <v>0</v>
      </c>
      <c r="H649" s="20">
        <f t="shared" si="125"/>
        <v>0</v>
      </c>
      <c r="I649" s="20">
        <f t="shared" si="125"/>
        <v>0</v>
      </c>
      <c r="J649" s="20">
        <f t="shared" si="125"/>
        <v>0</v>
      </c>
      <c r="K649" s="13"/>
      <c r="L649" s="48"/>
    </row>
    <row r="650" spans="2:12" ht="28.5" hidden="1" customHeight="1" x14ac:dyDescent="0.15">
      <c r="B650" s="47"/>
      <c r="C650" s="15"/>
      <c r="D650" s="16"/>
      <c r="E650" s="34" t="s">
        <v>23</v>
      </c>
      <c r="F650" s="16"/>
      <c r="G650" s="16"/>
      <c r="H650" s="18" t="s">
        <v>24</v>
      </c>
      <c r="I650" s="68">
        <f>SUM(D649:J649)</f>
        <v>0</v>
      </c>
      <c r="J650" s="69"/>
      <c r="K650" s="19" t="s">
        <v>25</v>
      </c>
      <c r="L650" s="48"/>
    </row>
    <row r="651" spans="2:12" ht="28.5" customHeight="1" x14ac:dyDescent="0.4">
      <c r="B651" s="47"/>
      <c r="C651" s="33"/>
      <c r="D651" s="33"/>
      <c r="E651" s="33"/>
      <c r="F651" s="33"/>
      <c r="G651" s="33"/>
      <c r="H651" s="33"/>
      <c r="I651" s="33"/>
      <c r="J651" s="33"/>
      <c r="K651" s="33"/>
      <c r="L651" s="48"/>
    </row>
    <row r="652" spans="2:12" ht="30" customHeight="1" x14ac:dyDescent="0.4">
      <c r="B652" s="47"/>
      <c r="C652" s="66" t="s">
        <v>120</v>
      </c>
      <c r="D652" s="67" t="s">
        <v>118</v>
      </c>
      <c r="E652" s="67"/>
      <c r="F652" s="67"/>
      <c r="G652" s="67"/>
      <c r="H652" s="67"/>
      <c r="I652" s="33"/>
      <c r="J652" s="2"/>
      <c r="K652" s="3" t="s">
        <v>148</v>
      </c>
      <c r="L652" s="48"/>
    </row>
    <row r="653" spans="2:12" ht="30" customHeight="1" x14ac:dyDescent="0.4">
      <c r="B653" s="47"/>
      <c r="C653" s="4" t="s">
        <v>10</v>
      </c>
      <c r="D653" s="70" t="s">
        <v>11</v>
      </c>
      <c r="E653" s="70"/>
      <c r="F653" s="70"/>
      <c r="G653" s="70"/>
      <c r="H653" s="70"/>
      <c r="I653" s="70"/>
      <c r="J653" s="70"/>
      <c r="K653" s="44"/>
      <c r="L653" s="48"/>
    </row>
    <row r="654" spans="2:12" ht="30" customHeight="1" x14ac:dyDescent="0.4">
      <c r="B654" s="47"/>
      <c r="C654" s="5" t="s">
        <v>12</v>
      </c>
      <c r="D654" s="6" t="s">
        <v>153</v>
      </c>
      <c r="E654" s="7" t="s">
        <v>154</v>
      </c>
      <c r="F654" s="8" t="s">
        <v>155</v>
      </c>
      <c r="G654" s="6" t="s">
        <v>156</v>
      </c>
      <c r="H654" s="6" t="s">
        <v>157</v>
      </c>
      <c r="I654" s="7"/>
      <c r="J654" s="7"/>
      <c r="K654" s="7"/>
      <c r="L654" s="48"/>
    </row>
    <row r="655" spans="2:12" ht="30" hidden="1" customHeight="1" x14ac:dyDescent="0.4">
      <c r="B655" s="47"/>
      <c r="C655" s="9" t="s">
        <v>20</v>
      </c>
      <c r="D655" s="10">
        <v>45400</v>
      </c>
      <c r="E655" s="10">
        <v>40000</v>
      </c>
      <c r="F655" s="10">
        <v>29700</v>
      </c>
      <c r="G655" s="10">
        <v>29500</v>
      </c>
      <c r="H655" s="10">
        <v>23400</v>
      </c>
      <c r="I655" s="10"/>
      <c r="J655" s="10"/>
      <c r="K655" s="10"/>
      <c r="L655" s="48"/>
    </row>
    <row r="656" spans="2:12" ht="30" hidden="1" customHeight="1" x14ac:dyDescent="0.4">
      <c r="B656" s="47"/>
      <c r="C656" s="38" t="s">
        <v>119</v>
      </c>
      <c r="D656" s="31">
        <v>0.8</v>
      </c>
      <c r="E656" s="31">
        <v>19.5</v>
      </c>
      <c r="F656" s="31">
        <v>20.3</v>
      </c>
      <c r="G656" s="31">
        <v>20.3</v>
      </c>
      <c r="H656" s="13"/>
      <c r="I656" s="13"/>
      <c r="J656" s="13"/>
      <c r="K656" s="13"/>
      <c r="L656" s="48"/>
    </row>
    <row r="657" spans="2:12" ht="30" hidden="1" customHeight="1" x14ac:dyDescent="0.4">
      <c r="B657" s="47"/>
      <c r="C657" s="23" t="s">
        <v>90</v>
      </c>
      <c r="D657" s="27">
        <f>+ROUNDDOWN(D656/4/3,3)</f>
        <v>6.6000000000000003E-2</v>
      </c>
      <c r="E657" s="27">
        <f t="shared" ref="E657:G657" si="126">+ROUNDDOWN(E656/4/3,3)</f>
        <v>1.625</v>
      </c>
      <c r="F657" s="27">
        <f t="shared" si="126"/>
        <v>1.6910000000000001</v>
      </c>
      <c r="G657" s="27">
        <f t="shared" si="126"/>
        <v>1.6910000000000001</v>
      </c>
      <c r="H657" s="25"/>
      <c r="I657" s="25"/>
      <c r="J657" s="25"/>
      <c r="K657" s="25"/>
      <c r="L657" s="48"/>
    </row>
    <row r="658" spans="2:12" ht="30" customHeight="1" x14ac:dyDescent="0.4">
      <c r="B658" s="47"/>
      <c r="C658" s="9" t="s">
        <v>21</v>
      </c>
      <c r="D658" s="28">
        <f>SUM(D657)</f>
        <v>6.6000000000000003E-2</v>
      </c>
      <c r="E658" s="28">
        <f t="shared" ref="E658:G658" si="127">SUM(E657)</f>
        <v>1.625</v>
      </c>
      <c r="F658" s="28">
        <f t="shared" si="127"/>
        <v>1.6910000000000001</v>
      </c>
      <c r="G658" s="28">
        <f t="shared" si="127"/>
        <v>1.6910000000000001</v>
      </c>
      <c r="H658" s="12"/>
      <c r="I658" s="12"/>
      <c r="J658" s="12"/>
      <c r="K658" s="13"/>
      <c r="L658" s="48"/>
    </row>
    <row r="659" spans="2:12" ht="30" hidden="1" customHeight="1" x14ac:dyDescent="0.4">
      <c r="B659" s="47"/>
      <c r="C659" s="9" t="s">
        <v>22</v>
      </c>
      <c r="D659" s="20">
        <f>D655*D658</f>
        <v>2996.4</v>
      </c>
      <c r="E659" s="20">
        <f t="shared" ref="E659:J659" si="128">E655*E658</f>
        <v>65000</v>
      </c>
      <c r="F659" s="20">
        <f t="shared" si="128"/>
        <v>50222.700000000004</v>
      </c>
      <c r="G659" s="20">
        <f t="shared" si="128"/>
        <v>49884.5</v>
      </c>
      <c r="H659" s="20">
        <f t="shared" si="128"/>
        <v>0</v>
      </c>
      <c r="I659" s="20">
        <f t="shared" si="128"/>
        <v>0</v>
      </c>
      <c r="J659" s="20">
        <f t="shared" si="128"/>
        <v>0</v>
      </c>
      <c r="K659" s="13"/>
      <c r="L659" s="48"/>
    </row>
    <row r="660" spans="2:12" ht="30" hidden="1" customHeight="1" x14ac:dyDescent="0.15">
      <c r="B660" s="47"/>
      <c r="C660" s="15"/>
      <c r="D660" s="16"/>
      <c r="E660" s="34" t="s">
        <v>23</v>
      </c>
      <c r="F660" s="16"/>
      <c r="G660" s="16"/>
      <c r="H660" s="18" t="s">
        <v>24</v>
      </c>
      <c r="I660" s="68">
        <f>SUM(D659:J659)</f>
        <v>168103.6</v>
      </c>
      <c r="J660" s="69"/>
      <c r="K660" s="19" t="s">
        <v>25</v>
      </c>
      <c r="L660" s="48"/>
    </row>
    <row r="661" spans="2:12" ht="28.5" customHeight="1" x14ac:dyDescent="0.4">
      <c r="B661" s="47"/>
      <c r="C661" s="33"/>
      <c r="D661" s="33"/>
      <c r="E661" s="33"/>
      <c r="F661" s="33"/>
      <c r="G661" s="33"/>
      <c r="H661" s="33"/>
      <c r="I661" s="33"/>
      <c r="J661" s="33"/>
      <c r="K661" s="33"/>
      <c r="L661" s="48"/>
    </row>
    <row r="662" spans="2:12" ht="28.5" customHeight="1" x14ac:dyDescent="0.4">
      <c r="B662" s="47"/>
      <c r="C662" s="66" t="s">
        <v>121</v>
      </c>
      <c r="D662" s="67" t="s">
        <v>122</v>
      </c>
      <c r="E662" s="67"/>
      <c r="F662" s="67"/>
      <c r="G662" s="67"/>
      <c r="H662" s="67"/>
      <c r="I662" s="33"/>
      <c r="J662" s="2"/>
      <c r="K662" s="3" t="s">
        <v>148</v>
      </c>
      <c r="L662" s="48"/>
    </row>
    <row r="663" spans="2:12" ht="28.5" customHeight="1" x14ac:dyDescent="0.4">
      <c r="B663" s="47"/>
      <c r="C663" s="4" t="s">
        <v>10</v>
      </c>
      <c r="D663" s="70" t="s">
        <v>11</v>
      </c>
      <c r="E663" s="70"/>
      <c r="F663" s="70"/>
      <c r="G663" s="70"/>
      <c r="H663" s="70"/>
      <c r="I663" s="70"/>
      <c r="J663" s="70"/>
      <c r="K663" s="44"/>
      <c r="L663" s="48"/>
    </row>
    <row r="664" spans="2:12" ht="28.5" customHeight="1" x14ac:dyDescent="0.4">
      <c r="B664" s="47"/>
      <c r="C664" s="5" t="s">
        <v>12</v>
      </c>
      <c r="D664" s="6" t="s">
        <v>13</v>
      </c>
      <c r="E664" s="7" t="s">
        <v>14</v>
      </c>
      <c r="F664" s="8" t="s">
        <v>15</v>
      </c>
      <c r="G664" s="7" t="s">
        <v>16</v>
      </c>
      <c r="H664" s="7" t="s">
        <v>17</v>
      </c>
      <c r="I664" s="7" t="s">
        <v>18</v>
      </c>
      <c r="J664" s="7" t="s">
        <v>19</v>
      </c>
      <c r="K664" s="7"/>
      <c r="L664" s="48"/>
    </row>
    <row r="665" spans="2:12" ht="28.5" hidden="1" customHeight="1" x14ac:dyDescent="0.4">
      <c r="B665" s="47"/>
      <c r="C665" s="9" t="s">
        <v>20</v>
      </c>
      <c r="D665" s="10">
        <v>69800</v>
      </c>
      <c r="E665" s="10">
        <v>64800</v>
      </c>
      <c r="F665" s="10">
        <v>55300</v>
      </c>
      <c r="G665" s="10">
        <v>48700</v>
      </c>
      <c r="H665" s="10">
        <v>40600</v>
      </c>
      <c r="I665" s="10">
        <v>32700</v>
      </c>
      <c r="J665" s="10">
        <v>27900</v>
      </c>
      <c r="K665" s="10"/>
      <c r="L665" s="48"/>
    </row>
    <row r="666" spans="2:12" ht="28.5" hidden="1" customHeight="1" x14ac:dyDescent="0.4">
      <c r="B666" s="47"/>
      <c r="C666" s="38" t="s">
        <v>119</v>
      </c>
      <c r="D666" s="12"/>
      <c r="E666" s="13"/>
      <c r="F666" s="13"/>
      <c r="G666" s="13"/>
      <c r="H666" s="13"/>
      <c r="I666" s="13"/>
      <c r="J666" s="13"/>
      <c r="K666" s="13"/>
      <c r="L666" s="48"/>
    </row>
    <row r="667" spans="2:12" ht="28.5" hidden="1" customHeight="1" x14ac:dyDescent="0.4">
      <c r="B667" s="47"/>
      <c r="C667" s="23" t="s">
        <v>90</v>
      </c>
      <c r="D667" s="24"/>
      <c r="E667" s="25"/>
      <c r="F667" s="25"/>
      <c r="G667" s="25"/>
      <c r="H667" s="25"/>
      <c r="I667" s="25"/>
      <c r="J667" s="25"/>
      <c r="K667" s="25"/>
      <c r="L667" s="48"/>
    </row>
    <row r="668" spans="2:12" ht="28.5" customHeight="1" x14ac:dyDescent="0.4">
      <c r="B668" s="47"/>
      <c r="C668" s="9" t="s">
        <v>21</v>
      </c>
      <c r="D668" s="12"/>
      <c r="E668" s="12"/>
      <c r="F668" s="12"/>
      <c r="G668" s="12"/>
      <c r="H668" s="12"/>
      <c r="I668" s="12"/>
      <c r="J668" s="12"/>
      <c r="K668" s="13"/>
      <c r="L668" s="48"/>
    </row>
    <row r="669" spans="2:12" ht="28.5" hidden="1" customHeight="1" x14ac:dyDescent="0.4">
      <c r="B669" s="47"/>
      <c r="C669" s="9" t="s">
        <v>22</v>
      </c>
      <c r="D669" s="20">
        <f>D665*D668</f>
        <v>0</v>
      </c>
      <c r="E669" s="20">
        <f t="shared" ref="E669:J669" si="129">E665*E668</f>
        <v>0</v>
      </c>
      <c r="F669" s="20">
        <f t="shared" si="129"/>
        <v>0</v>
      </c>
      <c r="G669" s="20">
        <f t="shared" si="129"/>
        <v>0</v>
      </c>
      <c r="H669" s="20">
        <f t="shared" si="129"/>
        <v>0</v>
      </c>
      <c r="I669" s="20">
        <f t="shared" si="129"/>
        <v>0</v>
      </c>
      <c r="J669" s="20">
        <f t="shared" si="129"/>
        <v>0</v>
      </c>
      <c r="K669" s="13"/>
      <c r="L669" s="48"/>
    </row>
    <row r="670" spans="2:12" ht="28.5" hidden="1" customHeight="1" x14ac:dyDescent="0.15">
      <c r="B670" s="47"/>
      <c r="C670" s="15"/>
      <c r="D670" s="16"/>
      <c r="E670" s="34" t="s">
        <v>23</v>
      </c>
      <c r="F670" s="16"/>
      <c r="G670" s="16"/>
      <c r="H670" s="18" t="s">
        <v>24</v>
      </c>
      <c r="I670" s="68">
        <f>SUM(D669:J669)</f>
        <v>0</v>
      </c>
      <c r="J670" s="69"/>
      <c r="K670" s="19" t="s">
        <v>25</v>
      </c>
      <c r="L670" s="48"/>
    </row>
    <row r="671" spans="2:12" ht="28.5" customHeight="1" x14ac:dyDescent="0.4">
      <c r="B671" s="47"/>
      <c r="C671" s="33"/>
      <c r="D671" s="33"/>
      <c r="E671" s="33"/>
      <c r="F671" s="33"/>
      <c r="G671" s="33"/>
      <c r="H671" s="33"/>
      <c r="I671" s="33"/>
      <c r="J671" s="33"/>
      <c r="K671" s="33"/>
      <c r="L671" s="48"/>
    </row>
    <row r="672" spans="2:12" ht="30" customHeight="1" x14ac:dyDescent="0.4">
      <c r="B672" s="47"/>
      <c r="C672" s="66" t="s">
        <v>123</v>
      </c>
      <c r="D672" s="67" t="s">
        <v>122</v>
      </c>
      <c r="E672" s="67"/>
      <c r="F672" s="67"/>
      <c r="G672" s="67"/>
      <c r="H672" s="67"/>
      <c r="I672" s="33"/>
      <c r="J672" s="2"/>
      <c r="K672" s="3" t="s">
        <v>148</v>
      </c>
      <c r="L672" s="48"/>
    </row>
    <row r="673" spans="2:12" ht="30" customHeight="1" x14ac:dyDescent="0.4">
      <c r="B673" s="47"/>
      <c r="C673" s="4" t="s">
        <v>10</v>
      </c>
      <c r="D673" s="70" t="s">
        <v>11</v>
      </c>
      <c r="E673" s="70"/>
      <c r="F673" s="70"/>
      <c r="G673" s="70"/>
      <c r="H673" s="70"/>
      <c r="I673" s="70"/>
      <c r="J673" s="70"/>
      <c r="K673" s="44"/>
      <c r="L673" s="48"/>
    </row>
    <row r="674" spans="2:12" ht="30" customHeight="1" x14ac:dyDescent="0.4">
      <c r="B674" s="47"/>
      <c r="C674" s="5" t="s">
        <v>12</v>
      </c>
      <c r="D674" s="6" t="s">
        <v>153</v>
      </c>
      <c r="E674" s="7" t="s">
        <v>154</v>
      </c>
      <c r="F674" s="8" t="s">
        <v>155</v>
      </c>
      <c r="G674" s="6" t="s">
        <v>156</v>
      </c>
      <c r="H674" s="6" t="s">
        <v>157</v>
      </c>
      <c r="I674" s="7"/>
      <c r="J674" s="7"/>
      <c r="K674" s="7"/>
      <c r="L674" s="48"/>
    </row>
    <row r="675" spans="2:12" ht="30" hidden="1" customHeight="1" x14ac:dyDescent="0.4">
      <c r="B675" s="47"/>
      <c r="C675" s="9" t="s">
        <v>20</v>
      </c>
      <c r="D675" s="10">
        <v>45400</v>
      </c>
      <c r="E675" s="10">
        <v>40000</v>
      </c>
      <c r="F675" s="10">
        <v>29700</v>
      </c>
      <c r="G675" s="10">
        <v>29500</v>
      </c>
      <c r="H675" s="10">
        <v>23400</v>
      </c>
      <c r="I675" s="10"/>
      <c r="J675" s="10"/>
      <c r="K675" s="10"/>
      <c r="L675" s="48"/>
    </row>
    <row r="676" spans="2:12" ht="30" hidden="1" customHeight="1" x14ac:dyDescent="0.4">
      <c r="B676" s="47"/>
      <c r="C676" s="38" t="s">
        <v>119</v>
      </c>
      <c r="D676" s="31">
        <v>0.8</v>
      </c>
      <c r="E676" s="31">
        <v>55.5</v>
      </c>
      <c r="F676" s="31">
        <v>56.3</v>
      </c>
      <c r="G676" s="31">
        <v>56.3</v>
      </c>
      <c r="H676" s="13"/>
      <c r="I676" s="13"/>
      <c r="J676" s="13"/>
      <c r="K676" s="13"/>
      <c r="L676" s="48"/>
    </row>
    <row r="677" spans="2:12" ht="30" hidden="1" customHeight="1" x14ac:dyDescent="0.4">
      <c r="B677" s="47"/>
      <c r="C677" s="23" t="s">
        <v>90</v>
      </c>
      <c r="D677" s="27">
        <f t="shared" ref="D677:G677" si="130">+ROUNDDOWN(D676/4/3,3)</f>
        <v>6.6000000000000003E-2</v>
      </c>
      <c r="E677" s="27">
        <f t="shared" si="130"/>
        <v>4.625</v>
      </c>
      <c r="F677" s="27">
        <f t="shared" si="130"/>
        <v>4.6909999999999998</v>
      </c>
      <c r="G677" s="27">
        <f t="shared" si="130"/>
        <v>4.6909999999999998</v>
      </c>
      <c r="H677" s="25"/>
      <c r="I677" s="25"/>
      <c r="J677" s="25"/>
      <c r="K677" s="25"/>
      <c r="L677" s="48"/>
    </row>
    <row r="678" spans="2:12" ht="30" customHeight="1" x14ac:dyDescent="0.4">
      <c r="B678" s="47"/>
      <c r="C678" s="9" t="s">
        <v>21</v>
      </c>
      <c r="D678" s="28">
        <f>SUM(D677)</f>
        <v>6.6000000000000003E-2</v>
      </c>
      <c r="E678" s="28">
        <f t="shared" ref="E678:G678" si="131">SUM(E677)</f>
        <v>4.625</v>
      </c>
      <c r="F678" s="28">
        <f t="shared" si="131"/>
        <v>4.6909999999999998</v>
      </c>
      <c r="G678" s="28">
        <f t="shared" si="131"/>
        <v>4.6909999999999998</v>
      </c>
      <c r="H678" s="12"/>
      <c r="I678" s="12"/>
      <c r="J678" s="12"/>
      <c r="K678" s="13"/>
      <c r="L678" s="48"/>
    </row>
    <row r="679" spans="2:12" ht="30" hidden="1" customHeight="1" x14ac:dyDescent="0.4">
      <c r="B679" s="47"/>
      <c r="C679" s="9" t="s">
        <v>22</v>
      </c>
      <c r="D679" s="20">
        <f>D675*D678</f>
        <v>2996.4</v>
      </c>
      <c r="E679" s="20">
        <f t="shared" ref="E679:J679" si="132">E675*E678</f>
        <v>185000</v>
      </c>
      <c r="F679" s="20">
        <f t="shared" si="132"/>
        <v>139322.69999999998</v>
      </c>
      <c r="G679" s="20">
        <f t="shared" si="132"/>
        <v>138384.5</v>
      </c>
      <c r="H679" s="20">
        <f t="shared" si="132"/>
        <v>0</v>
      </c>
      <c r="I679" s="20">
        <f t="shared" si="132"/>
        <v>0</v>
      </c>
      <c r="J679" s="20">
        <f t="shared" si="132"/>
        <v>0</v>
      </c>
      <c r="K679" s="13"/>
      <c r="L679" s="48"/>
    </row>
    <row r="680" spans="2:12" ht="30" hidden="1" customHeight="1" x14ac:dyDescent="0.15">
      <c r="B680" s="47"/>
      <c r="C680" s="15"/>
      <c r="D680" s="16"/>
      <c r="E680" s="34" t="s">
        <v>23</v>
      </c>
      <c r="F680" s="16"/>
      <c r="G680" s="16"/>
      <c r="H680" s="18" t="s">
        <v>24</v>
      </c>
      <c r="I680" s="68">
        <f>SUM(D679:J679)</f>
        <v>465703.6</v>
      </c>
      <c r="J680" s="69"/>
      <c r="K680" s="19" t="s">
        <v>25</v>
      </c>
      <c r="L680" s="48"/>
    </row>
    <row r="681" spans="2:12" ht="28.5" customHeight="1" x14ac:dyDescent="0.4">
      <c r="B681" s="47"/>
      <c r="C681" s="33"/>
      <c r="D681" s="33"/>
      <c r="E681" s="33"/>
      <c r="F681" s="33"/>
      <c r="G681" s="33"/>
      <c r="H681" s="33"/>
      <c r="I681" s="33"/>
      <c r="J681" s="33"/>
      <c r="K681" s="33"/>
      <c r="L681" s="48"/>
    </row>
    <row r="682" spans="2:12" ht="28.5" customHeight="1" x14ac:dyDescent="0.4">
      <c r="B682" s="47"/>
      <c r="C682" s="66" t="s">
        <v>124</v>
      </c>
      <c r="D682" s="67" t="s">
        <v>125</v>
      </c>
      <c r="E682" s="67"/>
      <c r="F682" s="67"/>
      <c r="G682" s="67"/>
      <c r="H682" s="67"/>
      <c r="I682" s="33"/>
      <c r="J682" s="2"/>
      <c r="K682" s="3" t="s">
        <v>148</v>
      </c>
      <c r="L682" s="48"/>
    </row>
    <row r="683" spans="2:12" ht="28.5" customHeight="1" x14ac:dyDescent="0.4">
      <c r="B683" s="47"/>
      <c r="C683" s="4" t="s">
        <v>10</v>
      </c>
      <c r="D683" s="70" t="s">
        <v>11</v>
      </c>
      <c r="E683" s="70"/>
      <c r="F683" s="70"/>
      <c r="G683" s="70"/>
      <c r="H683" s="70"/>
      <c r="I683" s="70"/>
      <c r="J683" s="70"/>
      <c r="K683" s="44"/>
      <c r="L683" s="48"/>
    </row>
    <row r="684" spans="2:12" ht="28.5" customHeight="1" x14ac:dyDescent="0.4">
      <c r="B684" s="47"/>
      <c r="C684" s="5" t="s">
        <v>12</v>
      </c>
      <c r="D684" s="6" t="s">
        <v>13</v>
      </c>
      <c r="E684" s="7" t="s">
        <v>14</v>
      </c>
      <c r="F684" s="8" t="s">
        <v>15</v>
      </c>
      <c r="G684" s="7" t="s">
        <v>16</v>
      </c>
      <c r="H684" s="7" t="s">
        <v>17</v>
      </c>
      <c r="I684" s="7" t="s">
        <v>18</v>
      </c>
      <c r="J684" s="7" t="s">
        <v>19</v>
      </c>
      <c r="K684" s="7"/>
      <c r="L684" s="48"/>
    </row>
    <row r="685" spans="2:12" ht="28.5" hidden="1" customHeight="1" x14ac:dyDescent="0.4">
      <c r="B685" s="47"/>
      <c r="C685" s="9" t="s">
        <v>20</v>
      </c>
      <c r="D685" s="10">
        <v>69800</v>
      </c>
      <c r="E685" s="10">
        <v>64800</v>
      </c>
      <c r="F685" s="10">
        <v>55300</v>
      </c>
      <c r="G685" s="10">
        <v>48700</v>
      </c>
      <c r="H685" s="10">
        <v>40600</v>
      </c>
      <c r="I685" s="10">
        <v>32700</v>
      </c>
      <c r="J685" s="10">
        <v>27900</v>
      </c>
      <c r="K685" s="13"/>
      <c r="L685" s="48"/>
    </row>
    <row r="686" spans="2:12" ht="28.5" hidden="1" customHeight="1" x14ac:dyDescent="0.4">
      <c r="B686" s="47"/>
      <c r="C686" s="38" t="s">
        <v>115</v>
      </c>
      <c r="D686" s="12"/>
      <c r="E686" s="13"/>
      <c r="F686" s="13"/>
      <c r="G686" s="13"/>
      <c r="H686" s="13"/>
      <c r="I686" s="13"/>
      <c r="J686" s="13"/>
      <c r="K686" s="13"/>
      <c r="L686" s="48"/>
    </row>
    <row r="687" spans="2:12" ht="28.5" hidden="1" customHeight="1" x14ac:dyDescent="0.4">
      <c r="B687" s="47"/>
      <c r="C687" s="23" t="s">
        <v>90</v>
      </c>
      <c r="D687" s="24"/>
      <c r="E687" s="25"/>
      <c r="F687" s="25"/>
      <c r="G687" s="25"/>
      <c r="H687" s="25"/>
      <c r="I687" s="25"/>
      <c r="J687" s="25"/>
      <c r="K687" s="25"/>
      <c r="L687" s="48"/>
    </row>
    <row r="688" spans="2:12" ht="28.5" customHeight="1" x14ac:dyDescent="0.4">
      <c r="B688" s="47"/>
      <c r="C688" s="9" t="s">
        <v>21</v>
      </c>
      <c r="D688" s="12"/>
      <c r="E688" s="12"/>
      <c r="F688" s="12"/>
      <c r="G688" s="12"/>
      <c r="H688" s="12"/>
      <c r="I688" s="12"/>
      <c r="J688" s="12"/>
      <c r="K688" s="13"/>
      <c r="L688" s="48"/>
    </row>
    <row r="689" spans="2:12" ht="28.5" hidden="1" customHeight="1" x14ac:dyDescent="0.4">
      <c r="B689" s="47"/>
      <c r="C689" s="9" t="s">
        <v>22</v>
      </c>
      <c r="D689" s="20">
        <f>D685*D688</f>
        <v>0</v>
      </c>
      <c r="E689" s="20">
        <f t="shared" ref="E689:J689" si="133">E685*E688</f>
        <v>0</v>
      </c>
      <c r="F689" s="20">
        <f t="shared" si="133"/>
        <v>0</v>
      </c>
      <c r="G689" s="20">
        <f t="shared" si="133"/>
        <v>0</v>
      </c>
      <c r="H689" s="20">
        <f t="shared" si="133"/>
        <v>0</v>
      </c>
      <c r="I689" s="20">
        <f t="shared" si="133"/>
        <v>0</v>
      </c>
      <c r="J689" s="20">
        <f t="shared" si="133"/>
        <v>0</v>
      </c>
      <c r="K689" s="13"/>
      <c r="L689" s="48"/>
    </row>
    <row r="690" spans="2:12" ht="28.5" hidden="1" customHeight="1" x14ac:dyDescent="0.15">
      <c r="B690" s="47"/>
      <c r="C690" s="15"/>
      <c r="D690" s="16"/>
      <c r="E690" s="34" t="s">
        <v>23</v>
      </c>
      <c r="F690" s="16"/>
      <c r="G690" s="16"/>
      <c r="H690" s="18" t="s">
        <v>24</v>
      </c>
      <c r="I690" s="68">
        <f>SUM(D689:J689)</f>
        <v>0</v>
      </c>
      <c r="J690" s="69"/>
      <c r="K690" s="19" t="s">
        <v>25</v>
      </c>
      <c r="L690" s="48"/>
    </row>
    <row r="691" spans="2:12" ht="28.5" customHeight="1" x14ac:dyDescent="0.4">
      <c r="B691" s="47"/>
      <c r="C691" s="33"/>
      <c r="D691" s="33"/>
      <c r="E691" s="33"/>
      <c r="F691" s="33"/>
      <c r="G691" s="33"/>
      <c r="H691" s="33"/>
      <c r="I691" s="33"/>
      <c r="J691" s="33"/>
      <c r="K691" s="33"/>
      <c r="L691" s="48"/>
    </row>
    <row r="692" spans="2:12" ht="30" customHeight="1" x14ac:dyDescent="0.4">
      <c r="B692" s="47"/>
      <c r="C692" s="66" t="s">
        <v>126</v>
      </c>
      <c r="D692" s="67" t="s">
        <v>125</v>
      </c>
      <c r="E692" s="67"/>
      <c r="F692" s="67"/>
      <c r="G692" s="67"/>
      <c r="H692" s="67"/>
      <c r="I692" s="33"/>
      <c r="J692" s="2"/>
      <c r="K692" s="3" t="s">
        <v>148</v>
      </c>
      <c r="L692" s="48"/>
    </row>
    <row r="693" spans="2:12" ht="30" customHeight="1" x14ac:dyDescent="0.4">
      <c r="B693" s="47"/>
      <c r="C693" s="4" t="s">
        <v>10</v>
      </c>
      <c r="D693" s="70" t="s">
        <v>11</v>
      </c>
      <c r="E693" s="70"/>
      <c r="F693" s="70"/>
      <c r="G693" s="70"/>
      <c r="H693" s="70"/>
      <c r="I693" s="70"/>
      <c r="J693" s="70"/>
      <c r="K693" s="44"/>
      <c r="L693" s="48"/>
    </row>
    <row r="694" spans="2:12" ht="30" customHeight="1" x14ac:dyDescent="0.4">
      <c r="B694" s="47"/>
      <c r="C694" s="5" t="s">
        <v>12</v>
      </c>
      <c r="D694" s="6" t="s">
        <v>153</v>
      </c>
      <c r="E694" s="7" t="s">
        <v>154</v>
      </c>
      <c r="F694" s="8" t="s">
        <v>155</v>
      </c>
      <c r="G694" s="6" t="s">
        <v>156</v>
      </c>
      <c r="H694" s="6" t="s">
        <v>157</v>
      </c>
      <c r="I694" s="7"/>
      <c r="J694" s="7"/>
      <c r="K694" s="7"/>
      <c r="L694" s="48"/>
    </row>
    <row r="695" spans="2:12" ht="30" hidden="1" customHeight="1" x14ac:dyDescent="0.4">
      <c r="B695" s="47"/>
      <c r="C695" s="9" t="s">
        <v>20</v>
      </c>
      <c r="D695" s="10">
        <v>45400</v>
      </c>
      <c r="E695" s="10">
        <v>40000</v>
      </c>
      <c r="F695" s="10">
        <v>29700</v>
      </c>
      <c r="G695" s="10">
        <v>29500</v>
      </c>
      <c r="H695" s="10">
        <v>23400</v>
      </c>
      <c r="I695" s="10"/>
      <c r="J695" s="10"/>
      <c r="K695" s="13"/>
      <c r="L695" s="48"/>
    </row>
    <row r="696" spans="2:12" ht="30" hidden="1" customHeight="1" x14ac:dyDescent="0.4">
      <c r="B696" s="47"/>
      <c r="C696" s="38" t="s">
        <v>115</v>
      </c>
      <c r="D696" s="31">
        <v>0.8</v>
      </c>
      <c r="E696" s="31">
        <v>25.5</v>
      </c>
      <c r="F696" s="31">
        <v>32.299999999999997</v>
      </c>
      <c r="G696" s="31">
        <v>8.3000000000000007</v>
      </c>
      <c r="H696" s="31">
        <v>54</v>
      </c>
      <c r="I696" s="13"/>
      <c r="J696" s="13"/>
      <c r="K696" s="13"/>
      <c r="L696" s="48"/>
    </row>
    <row r="697" spans="2:12" ht="30" hidden="1" customHeight="1" x14ac:dyDescent="0.4">
      <c r="B697" s="47"/>
      <c r="C697" s="23" t="s">
        <v>90</v>
      </c>
      <c r="D697" s="27">
        <f>+ROUNDDOWN(D696/4/2,3)</f>
        <v>0.1</v>
      </c>
      <c r="E697" s="27">
        <f t="shared" ref="E697:H697" si="134">+ROUNDDOWN(E696/4/2,3)</f>
        <v>3.1869999999999998</v>
      </c>
      <c r="F697" s="27">
        <f t="shared" si="134"/>
        <v>4.0369999999999999</v>
      </c>
      <c r="G697" s="27">
        <f t="shared" si="134"/>
        <v>1.0369999999999999</v>
      </c>
      <c r="H697" s="27">
        <f t="shared" si="134"/>
        <v>6.75</v>
      </c>
      <c r="I697" s="25"/>
      <c r="J697" s="25"/>
      <c r="K697" s="25"/>
      <c r="L697" s="48"/>
    </row>
    <row r="698" spans="2:12" ht="30" customHeight="1" x14ac:dyDescent="0.4">
      <c r="B698" s="47"/>
      <c r="C698" s="9" t="s">
        <v>21</v>
      </c>
      <c r="D698" s="28">
        <f>SUM(D697)</f>
        <v>0.1</v>
      </c>
      <c r="E698" s="28">
        <f t="shared" ref="E698:H698" si="135">SUM(E697)</f>
        <v>3.1869999999999998</v>
      </c>
      <c r="F698" s="28">
        <f t="shared" si="135"/>
        <v>4.0369999999999999</v>
      </c>
      <c r="G698" s="28">
        <f t="shared" si="135"/>
        <v>1.0369999999999999</v>
      </c>
      <c r="H698" s="28">
        <f t="shared" si="135"/>
        <v>6.75</v>
      </c>
      <c r="I698" s="12"/>
      <c r="J698" s="12"/>
      <c r="K698" s="13"/>
      <c r="L698" s="48"/>
    </row>
    <row r="699" spans="2:12" ht="30" hidden="1" customHeight="1" x14ac:dyDescent="0.4">
      <c r="B699" s="47"/>
      <c r="C699" s="9" t="s">
        <v>22</v>
      </c>
      <c r="D699" s="20">
        <f>D695*D698</f>
        <v>4540</v>
      </c>
      <c r="E699" s="20">
        <f t="shared" ref="E699:J699" si="136">E695*E698</f>
        <v>127480</v>
      </c>
      <c r="F699" s="20">
        <f t="shared" si="136"/>
        <v>119898.9</v>
      </c>
      <c r="G699" s="20">
        <f t="shared" si="136"/>
        <v>30591.499999999996</v>
      </c>
      <c r="H699" s="20">
        <f t="shared" si="136"/>
        <v>157950</v>
      </c>
      <c r="I699" s="20">
        <f t="shared" si="136"/>
        <v>0</v>
      </c>
      <c r="J699" s="20">
        <f t="shared" si="136"/>
        <v>0</v>
      </c>
      <c r="K699" s="13"/>
      <c r="L699" s="48"/>
    </row>
    <row r="700" spans="2:12" ht="30" hidden="1" customHeight="1" x14ac:dyDescent="0.15">
      <c r="B700" s="47"/>
      <c r="C700" s="15"/>
      <c r="D700" s="16"/>
      <c r="E700" s="34" t="s">
        <v>23</v>
      </c>
      <c r="F700" s="16"/>
      <c r="G700" s="16"/>
      <c r="H700" s="18" t="s">
        <v>24</v>
      </c>
      <c r="I700" s="68">
        <f>SUM(D699:J699)</f>
        <v>440460.39999999997</v>
      </c>
      <c r="J700" s="69"/>
      <c r="K700" s="19" t="s">
        <v>25</v>
      </c>
      <c r="L700" s="48"/>
    </row>
    <row r="701" spans="2:12" ht="28.5" customHeight="1" x14ac:dyDescent="0.4">
      <c r="B701" s="47"/>
      <c r="C701" s="33"/>
      <c r="D701" s="33"/>
      <c r="E701" s="33"/>
      <c r="F701" s="33"/>
      <c r="G701" s="33"/>
      <c r="H701" s="33"/>
      <c r="I701" s="33"/>
      <c r="J701" s="33"/>
      <c r="K701" s="33"/>
      <c r="L701" s="48"/>
    </row>
    <row r="702" spans="2:12" ht="28.5" customHeight="1" x14ac:dyDescent="0.4">
      <c r="B702" s="47"/>
      <c r="C702" s="66" t="s">
        <v>127</v>
      </c>
      <c r="D702" s="67" t="s">
        <v>128</v>
      </c>
      <c r="E702" s="67"/>
      <c r="F702" s="67"/>
      <c r="G702" s="67"/>
      <c r="H702" s="67"/>
      <c r="I702" s="33"/>
      <c r="J702" s="2"/>
      <c r="K702" s="3" t="s">
        <v>148</v>
      </c>
      <c r="L702" s="48"/>
    </row>
    <row r="703" spans="2:12" ht="28.5" customHeight="1" x14ac:dyDescent="0.4">
      <c r="B703" s="47"/>
      <c r="C703" s="4" t="s">
        <v>10</v>
      </c>
      <c r="D703" s="70" t="s">
        <v>11</v>
      </c>
      <c r="E703" s="70"/>
      <c r="F703" s="70"/>
      <c r="G703" s="70"/>
      <c r="H703" s="70"/>
      <c r="I703" s="70"/>
      <c r="J703" s="70"/>
      <c r="K703" s="44"/>
      <c r="L703" s="48"/>
    </row>
    <row r="704" spans="2:12" ht="28.5" customHeight="1" x14ac:dyDescent="0.4">
      <c r="B704" s="47"/>
      <c r="C704" s="5" t="s">
        <v>12</v>
      </c>
      <c r="D704" s="6" t="s">
        <v>13</v>
      </c>
      <c r="E704" s="7" t="s">
        <v>14</v>
      </c>
      <c r="F704" s="8" t="s">
        <v>15</v>
      </c>
      <c r="G704" s="7" t="s">
        <v>16</v>
      </c>
      <c r="H704" s="7" t="s">
        <v>17</v>
      </c>
      <c r="I704" s="7" t="s">
        <v>18</v>
      </c>
      <c r="J704" s="7" t="s">
        <v>19</v>
      </c>
      <c r="K704" s="7"/>
      <c r="L704" s="48"/>
    </row>
    <row r="705" spans="2:12" ht="28.5" hidden="1" customHeight="1" x14ac:dyDescent="0.4">
      <c r="B705" s="47"/>
      <c r="C705" s="9" t="s">
        <v>20</v>
      </c>
      <c r="D705" s="10">
        <v>69800</v>
      </c>
      <c r="E705" s="10">
        <v>64800</v>
      </c>
      <c r="F705" s="10">
        <v>55300</v>
      </c>
      <c r="G705" s="10">
        <v>48700</v>
      </c>
      <c r="H705" s="10">
        <v>40600</v>
      </c>
      <c r="I705" s="10">
        <v>32700</v>
      </c>
      <c r="J705" s="10">
        <v>27900</v>
      </c>
      <c r="K705" s="13"/>
      <c r="L705" s="48"/>
    </row>
    <row r="706" spans="2:12" ht="28.5" hidden="1" customHeight="1" x14ac:dyDescent="0.4">
      <c r="B706" s="47"/>
      <c r="C706" s="38" t="s">
        <v>115</v>
      </c>
      <c r="D706" s="12"/>
      <c r="E706" s="13"/>
      <c r="F706" s="13"/>
      <c r="G706" s="13"/>
      <c r="H706" s="13"/>
      <c r="I706" s="13"/>
      <c r="J706" s="13"/>
      <c r="K706" s="13"/>
      <c r="L706" s="48"/>
    </row>
    <row r="707" spans="2:12" ht="28.5" hidden="1" customHeight="1" x14ac:dyDescent="0.4">
      <c r="B707" s="47"/>
      <c r="C707" s="23" t="s">
        <v>90</v>
      </c>
      <c r="D707" s="24"/>
      <c r="E707" s="25"/>
      <c r="F707" s="25"/>
      <c r="G707" s="25"/>
      <c r="H707" s="25"/>
      <c r="I707" s="25"/>
      <c r="J707" s="25"/>
      <c r="K707" s="25"/>
      <c r="L707" s="48"/>
    </row>
    <row r="708" spans="2:12" ht="28.5" customHeight="1" x14ac:dyDescent="0.4">
      <c r="B708" s="47"/>
      <c r="C708" s="9" t="s">
        <v>21</v>
      </c>
      <c r="D708" s="12"/>
      <c r="E708" s="12"/>
      <c r="F708" s="12"/>
      <c r="G708" s="12"/>
      <c r="H708" s="12"/>
      <c r="I708" s="12"/>
      <c r="J708" s="12"/>
      <c r="K708" s="13"/>
      <c r="L708" s="48"/>
    </row>
    <row r="709" spans="2:12" ht="28.5" hidden="1" customHeight="1" x14ac:dyDescent="0.4">
      <c r="B709" s="47"/>
      <c r="C709" s="9" t="s">
        <v>22</v>
      </c>
      <c r="D709" s="20">
        <f>D705*D708</f>
        <v>0</v>
      </c>
      <c r="E709" s="20">
        <f t="shared" ref="E709:J709" si="137">E705*E708</f>
        <v>0</v>
      </c>
      <c r="F709" s="20">
        <f t="shared" si="137"/>
        <v>0</v>
      </c>
      <c r="G709" s="20">
        <f t="shared" si="137"/>
        <v>0</v>
      </c>
      <c r="H709" s="20">
        <f t="shared" si="137"/>
        <v>0</v>
      </c>
      <c r="I709" s="20">
        <f t="shared" si="137"/>
        <v>0</v>
      </c>
      <c r="J709" s="20">
        <f t="shared" si="137"/>
        <v>0</v>
      </c>
      <c r="K709" s="13"/>
      <c r="L709" s="48"/>
    </row>
    <row r="710" spans="2:12" ht="28.5" hidden="1" customHeight="1" x14ac:dyDescent="0.15">
      <c r="B710" s="47"/>
      <c r="C710" s="15"/>
      <c r="D710" s="16"/>
      <c r="E710" s="34" t="s">
        <v>23</v>
      </c>
      <c r="F710" s="16"/>
      <c r="G710" s="16"/>
      <c r="H710" s="18" t="s">
        <v>24</v>
      </c>
      <c r="I710" s="68">
        <f>SUM(D709:J709)</f>
        <v>0</v>
      </c>
      <c r="J710" s="69"/>
      <c r="K710" s="19" t="s">
        <v>25</v>
      </c>
      <c r="L710" s="48"/>
    </row>
    <row r="711" spans="2:12" ht="28.5" customHeight="1" x14ac:dyDescent="0.4">
      <c r="B711" s="47"/>
      <c r="C711" s="33"/>
      <c r="D711" s="33"/>
      <c r="E711" s="33"/>
      <c r="F711" s="33"/>
      <c r="G711" s="33"/>
      <c r="H711" s="33"/>
      <c r="I711" s="33"/>
      <c r="J711" s="33"/>
      <c r="K711" s="33"/>
      <c r="L711" s="48"/>
    </row>
    <row r="712" spans="2:12" ht="29.25" customHeight="1" x14ac:dyDescent="0.4">
      <c r="B712" s="47"/>
      <c r="C712" s="66" t="s">
        <v>129</v>
      </c>
      <c r="D712" s="67" t="s">
        <v>128</v>
      </c>
      <c r="E712" s="67"/>
      <c r="F712" s="67"/>
      <c r="G712" s="67"/>
      <c r="H712" s="67"/>
      <c r="I712" s="33"/>
      <c r="J712" s="2"/>
      <c r="K712" s="3" t="s">
        <v>148</v>
      </c>
      <c r="L712" s="48"/>
    </row>
    <row r="713" spans="2:12" ht="29.25" customHeight="1" x14ac:dyDescent="0.4">
      <c r="B713" s="47"/>
      <c r="C713" s="4" t="s">
        <v>10</v>
      </c>
      <c r="D713" s="70" t="s">
        <v>11</v>
      </c>
      <c r="E713" s="70"/>
      <c r="F713" s="70"/>
      <c r="G713" s="70"/>
      <c r="H713" s="70"/>
      <c r="I713" s="70"/>
      <c r="J713" s="70"/>
      <c r="K713" s="44"/>
      <c r="L713" s="48"/>
    </row>
    <row r="714" spans="2:12" ht="29.25" customHeight="1" x14ac:dyDescent="0.4">
      <c r="B714" s="47"/>
      <c r="C714" s="5" t="s">
        <v>12</v>
      </c>
      <c r="D714" s="6" t="s">
        <v>153</v>
      </c>
      <c r="E714" s="7" t="s">
        <v>154</v>
      </c>
      <c r="F714" s="8" t="s">
        <v>155</v>
      </c>
      <c r="G714" s="6" t="s">
        <v>156</v>
      </c>
      <c r="H714" s="6" t="s">
        <v>157</v>
      </c>
      <c r="I714" s="7"/>
      <c r="J714" s="7"/>
      <c r="K714" s="7"/>
      <c r="L714" s="48"/>
    </row>
    <row r="715" spans="2:12" ht="29.25" hidden="1" customHeight="1" x14ac:dyDescent="0.4">
      <c r="B715" s="47"/>
      <c r="C715" s="9" t="s">
        <v>20</v>
      </c>
      <c r="D715" s="10">
        <v>45400</v>
      </c>
      <c r="E715" s="10">
        <v>40000</v>
      </c>
      <c r="F715" s="10">
        <v>29700</v>
      </c>
      <c r="G715" s="10">
        <v>29500</v>
      </c>
      <c r="H715" s="10">
        <v>23400</v>
      </c>
      <c r="I715" s="10"/>
      <c r="J715" s="10"/>
      <c r="K715" s="13"/>
      <c r="L715" s="48"/>
    </row>
    <row r="716" spans="2:12" ht="29.25" hidden="1" customHeight="1" x14ac:dyDescent="0.4">
      <c r="B716" s="47"/>
      <c r="C716" s="38" t="s">
        <v>115</v>
      </c>
      <c r="D716" s="31">
        <v>0.8</v>
      </c>
      <c r="E716" s="31">
        <v>19.5</v>
      </c>
      <c r="F716" s="31">
        <v>14.3</v>
      </c>
      <c r="G716" s="31">
        <v>20.3</v>
      </c>
      <c r="H716" s="31">
        <v>36</v>
      </c>
      <c r="I716" s="13"/>
      <c r="J716" s="13"/>
      <c r="K716" s="13"/>
      <c r="L716" s="48"/>
    </row>
    <row r="717" spans="2:12" ht="29.25" hidden="1" customHeight="1" x14ac:dyDescent="0.4">
      <c r="B717" s="47"/>
      <c r="C717" s="23" t="s">
        <v>90</v>
      </c>
      <c r="D717" s="27">
        <f t="shared" ref="D717:H717" si="138">+ROUNDDOWN(D716/4/2,3)</f>
        <v>0.1</v>
      </c>
      <c r="E717" s="27">
        <f t="shared" si="138"/>
        <v>2.4369999999999998</v>
      </c>
      <c r="F717" s="27">
        <f t="shared" si="138"/>
        <v>1.7869999999999999</v>
      </c>
      <c r="G717" s="27">
        <f t="shared" si="138"/>
        <v>2.5369999999999999</v>
      </c>
      <c r="H717" s="27">
        <f t="shared" si="138"/>
        <v>4.5</v>
      </c>
      <c r="I717" s="25"/>
      <c r="J717" s="25"/>
      <c r="K717" s="25"/>
      <c r="L717" s="48"/>
    </row>
    <row r="718" spans="2:12" ht="29.25" customHeight="1" x14ac:dyDescent="0.4">
      <c r="B718" s="47"/>
      <c r="C718" s="9" t="s">
        <v>21</v>
      </c>
      <c r="D718" s="28">
        <f t="shared" ref="D718:H718" si="139">SUM(D717)</f>
        <v>0.1</v>
      </c>
      <c r="E718" s="28">
        <f>SUM(E717)</f>
        <v>2.4369999999999998</v>
      </c>
      <c r="F718" s="28">
        <f t="shared" si="139"/>
        <v>1.7869999999999999</v>
      </c>
      <c r="G718" s="28">
        <f t="shared" si="139"/>
        <v>2.5369999999999999</v>
      </c>
      <c r="H718" s="28">
        <f t="shared" si="139"/>
        <v>4.5</v>
      </c>
      <c r="I718" s="12"/>
      <c r="J718" s="12"/>
      <c r="K718" s="13"/>
      <c r="L718" s="48"/>
    </row>
    <row r="719" spans="2:12" ht="29.25" hidden="1" customHeight="1" x14ac:dyDescent="0.4">
      <c r="B719" s="47"/>
      <c r="C719" s="9" t="s">
        <v>22</v>
      </c>
      <c r="D719" s="20">
        <f>D715*D718</f>
        <v>4540</v>
      </c>
      <c r="E719" s="20">
        <f t="shared" ref="E719:J719" si="140">E715*E718</f>
        <v>97480</v>
      </c>
      <c r="F719" s="20">
        <f t="shared" si="140"/>
        <v>53073.899999999994</v>
      </c>
      <c r="G719" s="20">
        <f t="shared" si="140"/>
        <v>74841.5</v>
      </c>
      <c r="H719" s="20">
        <f t="shared" si="140"/>
        <v>105300</v>
      </c>
      <c r="I719" s="20">
        <f t="shared" si="140"/>
        <v>0</v>
      </c>
      <c r="J719" s="20">
        <f t="shared" si="140"/>
        <v>0</v>
      </c>
      <c r="K719" s="13"/>
      <c r="L719" s="48"/>
    </row>
    <row r="720" spans="2:12" ht="29.25" hidden="1" customHeight="1" x14ac:dyDescent="0.15">
      <c r="B720" s="47"/>
      <c r="C720" s="15"/>
      <c r="D720" s="16"/>
      <c r="E720" s="34" t="s">
        <v>23</v>
      </c>
      <c r="F720" s="16"/>
      <c r="G720" s="16"/>
      <c r="H720" s="18" t="s">
        <v>24</v>
      </c>
      <c r="I720" s="68">
        <f>SUM(D719:J719)</f>
        <v>335235.40000000002</v>
      </c>
      <c r="J720" s="69"/>
      <c r="K720" s="19" t="s">
        <v>25</v>
      </c>
      <c r="L720" s="48"/>
    </row>
    <row r="721" spans="2:12" ht="28.5" customHeight="1" x14ac:dyDescent="0.4">
      <c r="B721" s="47"/>
      <c r="C721" s="33"/>
      <c r="D721" s="33"/>
      <c r="E721" s="33"/>
      <c r="F721" s="33"/>
      <c r="G721" s="33"/>
      <c r="H721" s="33"/>
      <c r="I721" s="33"/>
      <c r="J721" s="33"/>
      <c r="K721" s="33"/>
      <c r="L721" s="48"/>
    </row>
    <row r="722" spans="2:12" ht="28.5" customHeight="1" x14ac:dyDescent="0.4">
      <c r="B722" s="55"/>
      <c r="C722" s="56"/>
      <c r="D722" s="56"/>
      <c r="E722" s="56"/>
      <c r="F722" s="56"/>
      <c r="G722" s="56"/>
      <c r="H722" s="56"/>
      <c r="I722" s="56"/>
      <c r="J722" s="56"/>
      <c r="K722" s="56"/>
      <c r="L722" s="57"/>
    </row>
    <row r="723" spans="2:12" ht="16.5" customHeight="1" x14ac:dyDescent="0.4">
      <c r="B723" s="33"/>
      <c r="C723" s="33"/>
      <c r="D723" s="33"/>
      <c r="E723" s="33"/>
      <c r="F723" s="33"/>
      <c r="G723" s="33"/>
      <c r="H723" s="33"/>
      <c r="I723" s="33"/>
      <c r="J723" s="33"/>
      <c r="K723" s="33"/>
      <c r="L723" s="33"/>
    </row>
    <row r="724" spans="2:12" x14ac:dyDescent="0.4">
      <c r="C724" s="56"/>
    </row>
    <row r="725" spans="2:12" ht="28.5" customHeight="1" x14ac:dyDescent="0.4">
      <c r="B725" s="45"/>
      <c r="C725" s="58"/>
      <c r="D725" s="16"/>
      <c r="E725" s="16"/>
      <c r="F725" s="16"/>
      <c r="G725" s="16"/>
      <c r="H725" s="16"/>
      <c r="I725" s="16"/>
      <c r="J725" s="16"/>
      <c r="K725" s="16"/>
      <c r="L725" s="46"/>
    </row>
    <row r="726" spans="2:12" ht="28.5" customHeight="1" x14ac:dyDescent="0.4">
      <c r="B726" s="47"/>
      <c r="C726" s="33"/>
      <c r="D726" s="33"/>
      <c r="E726" s="33"/>
      <c r="F726" s="33"/>
      <c r="G726" s="33"/>
      <c r="H726" s="33"/>
      <c r="I726" s="33"/>
      <c r="J726" s="33"/>
      <c r="K726" s="33"/>
      <c r="L726" s="48"/>
    </row>
    <row r="727" spans="2:12" ht="28.5" customHeight="1" x14ac:dyDescent="0.4">
      <c r="B727" s="47"/>
      <c r="C727" s="66" t="s">
        <v>130</v>
      </c>
      <c r="D727" s="67" t="s">
        <v>131</v>
      </c>
      <c r="E727" s="67"/>
      <c r="F727" s="67"/>
      <c r="G727" s="67"/>
      <c r="H727" s="67"/>
      <c r="I727" s="33"/>
      <c r="J727" s="2"/>
      <c r="K727" s="3" t="s">
        <v>148</v>
      </c>
      <c r="L727" s="48"/>
    </row>
    <row r="728" spans="2:12" ht="28.5" customHeight="1" x14ac:dyDescent="0.4">
      <c r="B728" s="47"/>
      <c r="C728" s="4" t="s">
        <v>10</v>
      </c>
      <c r="D728" s="70" t="s">
        <v>11</v>
      </c>
      <c r="E728" s="70"/>
      <c r="F728" s="70"/>
      <c r="G728" s="70"/>
      <c r="H728" s="70"/>
      <c r="I728" s="70"/>
      <c r="J728" s="70"/>
      <c r="K728" s="44"/>
      <c r="L728" s="48"/>
    </row>
    <row r="729" spans="2:12" ht="28.5" customHeight="1" x14ac:dyDescent="0.4">
      <c r="B729" s="47"/>
      <c r="C729" s="5" t="s">
        <v>12</v>
      </c>
      <c r="D729" s="6" t="s">
        <v>13</v>
      </c>
      <c r="E729" s="7" t="s">
        <v>14</v>
      </c>
      <c r="F729" s="8" t="s">
        <v>15</v>
      </c>
      <c r="G729" s="7" t="s">
        <v>16</v>
      </c>
      <c r="H729" s="7" t="s">
        <v>17</v>
      </c>
      <c r="I729" s="7" t="s">
        <v>18</v>
      </c>
      <c r="J729" s="7" t="s">
        <v>19</v>
      </c>
      <c r="K729" s="7"/>
      <c r="L729" s="48"/>
    </row>
    <row r="730" spans="2:12" ht="28.5" hidden="1" customHeight="1" x14ac:dyDescent="0.4">
      <c r="B730" s="47"/>
      <c r="C730" s="29" t="s">
        <v>20</v>
      </c>
      <c r="D730" s="10">
        <v>69800</v>
      </c>
      <c r="E730" s="10">
        <v>64800</v>
      </c>
      <c r="F730" s="10">
        <v>55300</v>
      </c>
      <c r="G730" s="10">
        <v>48700</v>
      </c>
      <c r="H730" s="10">
        <v>40600</v>
      </c>
      <c r="I730" s="10">
        <v>32700</v>
      </c>
      <c r="J730" s="10">
        <v>27900</v>
      </c>
      <c r="K730" s="10"/>
      <c r="L730" s="48"/>
    </row>
    <row r="731" spans="2:12" ht="28.5" hidden="1" customHeight="1" x14ac:dyDescent="0.4">
      <c r="B731" s="47"/>
      <c r="C731" s="38" t="s">
        <v>119</v>
      </c>
      <c r="D731" s="12"/>
      <c r="E731" s="13"/>
      <c r="F731" s="13"/>
      <c r="G731" s="13"/>
      <c r="H731" s="13"/>
      <c r="I731" s="13"/>
      <c r="J731" s="13"/>
      <c r="K731" s="13"/>
      <c r="L731" s="48"/>
    </row>
    <row r="732" spans="2:12" ht="28.5" hidden="1" customHeight="1" x14ac:dyDescent="0.4">
      <c r="B732" s="47"/>
      <c r="C732" s="23" t="s">
        <v>90</v>
      </c>
      <c r="D732" s="24"/>
      <c r="E732" s="25"/>
      <c r="F732" s="25"/>
      <c r="G732" s="25"/>
      <c r="H732" s="25"/>
      <c r="I732" s="25"/>
      <c r="J732" s="25"/>
      <c r="K732" s="25"/>
      <c r="L732" s="48"/>
    </row>
    <row r="733" spans="2:12" ht="28.5" customHeight="1" x14ac:dyDescent="0.4">
      <c r="B733" s="47"/>
      <c r="C733" s="9" t="s">
        <v>21</v>
      </c>
      <c r="D733" s="12"/>
      <c r="E733" s="12"/>
      <c r="F733" s="12"/>
      <c r="G733" s="12"/>
      <c r="H733" s="12"/>
      <c r="I733" s="12"/>
      <c r="J733" s="12"/>
      <c r="K733" s="13"/>
      <c r="L733" s="48"/>
    </row>
    <row r="734" spans="2:12" ht="28.5" hidden="1" customHeight="1" x14ac:dyDescent="0.4">
      <c r="B734" s="47"/>
      <c r="C734" s="9" t="s">
        <v>22</v>
      </c>
      <c r="D734" s="20">
        <f>D730*D733</f>
        <v>0</v>
      </c>
      <c r="E734" s="20">
        <f t="shared" ref="E734:J734" si="141">E730*E733</f>
        <v>0</v>
      </c>
      <c r="F734" s="20">
        <f t="shared" si="141"/>
        <v>0</v>
      </c>
      <c r="G734" s="20">
        <f t="shared" si="141"/>
        <v>0</v>
      </c>
      <c r="H734" s="20">
        <f t="shared" si="141"/>
        <v>0</v>
      </c>
      <c r="I734" s="20">
        <f t="shared" si="141"/>
        <v>0</v>
      </c>
      <c r="J734" s="20">
        <f t="shared" si="141"/>
        <v>0</v>
      </c>
      <c r="K734" s="13"/>
      <c r="L734" s="48"/>
    </row>
    <row r="735" spans="2:12" ht="28.5" hidden="1" customHeight="1" x14ac:dyDescent="0.15">
      <c r="B735" s="47"/>
      <c r="C735" s="15"/>
      <c r="D735" s="16"/>
      <c r="E735" s="34" t="s">
        <v>23</v>
      </c>
      <c r="F735" s="16"/>
      <c r="G735" s="16"/>
      <c r="H735" s="18" t="s">
        <v>24</v>
      </c>
      <c r="I735" s="68">
        <f>SUM(D734:J734)</f>
        <v>0</v>
      </c>
      <c r="J735" s="69"/>
      <c r="K735" s="19" t="s">
        <v>25</v>
      </c>
      <c r="L735" s="48"/>
    </row>
    <row r="736" spans="2:12" ht="28.5" customHeight="1" x14ac:dyDescent="0.4">
      <c r="B736" s="47"/>
      <c r="C736" s="33"/>
      <c r="D736" s="33"/>
      <c r="E736" s="33"/>
      <c r="F736" s="33"/>
      <c r="G736" s="33"/>
      <c r="H736" s="33"/>
      <c r="I736" s="33"/>
      <c r="J736" s="33"/>
      <c r="K736" s="33"/>
      <c r="L736" s="48"/>
    </row>
    <row r="737" spans="2:12" ht="29.25" customHeight="1" x14ac:dyDescent="0.4">
      <c r="B737" s="47"/>
      <c r="C737" s="66" t="s">
        <v>132</v>
      </c>
      <c r="D737" s="67" t="s">
        <v>131</v>
      </c>
      <c r="E737" s="67"/>
      <c r="F737" s="67"/>
      <c r="G737" s="67"/>
      <c r="H737" s="67"/>
      <c r="I737" s="33"/>
      <c r="J737" s="2"/>
      <c r="K737" s="3" t="s">
        <v>148</v>
      </c>
      <c r="L737" s="48"/>
    </row>
    <row r="738" spans="2:12" ht="29.25" customHeight="1" x14ac:dyDescent="0.4">
      <c r="B738" s="47"/>
      <c r="C738" s="4" t="s">
        <v>10</v>
      </c>
      <c r="D738" s="70" t="s">
        <v>11</v>
      </c>
      <c r="E738" s="70"/>
      <c r="F738" s="70"/>
      <c r="G738" s="70"/>
      <c r="H738" s="70"/>
      <c r="I738" s="70"/>
      <c r="J738" s="70"/>
      <c r="K738" s="44"/>
      <c r="L738" s="48"/>
    </row>
    <row r="739" spans="2:12" ht="29.25" customHeight="1" x14ac:dyDescent="0.4">
      <c r="B739" s="47"/>
      <c r="C739" s="5" t="s">
        <v>12</v>
      </c>
      <c r="D739" s="6" t="s">
        <v>153</v>
      </c>
      <c r="E739" s="7" t="s">
        <v>154</v>
      </c>
      <c r="F739" s="8" t="s">
        <v>155</v>
      </c>
      <c r="G739" s="6" t="s">
        <v>156</v>
      </c>
      <c r="H739" s="6" t="s">
        <v>157</v>
      </c>
      <c r="I739" s="7"/>
      <c r="J739" s="7"/>
      <c r="K739" s="7"/>
      <c r="L739" s="48"/>
    </row>
    <row r="740" spans="2:12" ht="29.25" hidden="1" customHeight="1" x14ac:dyDescent="0.4">
      <c r="B740" s="47"/>
      <c r="C740" s="9" t="s">
        <v>20</v>
      </c>
      <c r="D740" s="10">
        <v>45400</v>
      </c>
      <c r="E740" s="10">
        <v>40000</v>
      </c>
      <c r="F740" s="10">
        <v>29700</v>
      </c>
      <c r="G740" s="10">
        <v>29500</v>
      </c>
      <c r="H740" s="10">
        <v>23400</v>
      </c>
      <c r="I740" s="10"/>
      <c r="J740" s="10"/>
      <c r="K740" s="10"/>
      <c r="L740" s="48"/>
    </row>
    <row r="741" spans="2:12" ht="29.25" hidden="1" customHeight="1" x14ac:dyDescent="0.4">
      <c r="B741" s="47"/>
      <c r="C741" s="38" t="s">
        <v>119</v>
      </c>
      <c r="D741" s="31">
        <v>0.8</v>
      </c>
      <c r="E741" s="31">
        <v>37.5</v>
      </c>
      <c r="F741" s="31">
        <v>20.3</v>
      </c>
      <c r="G741" s="31">
        <v>38.299999999999997</v>
      </c>
      <c r="H741" s="13"/>
      <c r="I741" s="13"/>
      <c r="J741" s="13"/>
      <c r="K741" s="13"/>
      <c r="L741" s="48"/>
    </row>
    <row r="742" spans="2:12" ht="29.25" hidden="1" customHeight="1" x14ac:dyDescent="0.4">
      <c r="B742" s="47"/>
      <c r="C742" s="23" t="s">
        <v>90</v>
      </c>
      <c r="D742" s="27">
        <f>+ROUNDDOWN(D741/4/3,3)</f>
        <v>6.6000000000000003E-2</v>
      </c>
      <c r="E742" s="27">
        <f t="shared" ref="E742:G742" si="142">+ROUNDDOWN(E741/4/3,3)</f>
        <v>3.125</v>
      </c>
      <c r="F742" s="27">
        <f t="shared" si="142"/>
        <v>1.6910000000000001</v>
      </c>
      <c r="G742" s="27">
        <f t="shared" si="142"/>
        <v>3.1909999999999998</v>
      </c>
      <c r="H742" s="25"/>
      <c r="I742" s="25"/>
      <c r="J742" s="25"/>
      <c r="K742" s="25"/>
      <c r="L742" s="48"/>
    </row>
    <row r="743" spans="2:12" ht="29.25" customHeight="1" x14ac:dyDescent="0.4">
      <c r="B743" s="47"/>
      <c r="C743" s="9" t="s">
        <v>21</v>
      </c>
      <c r="D743" s="28">
        <f t="shared" ref="D743:G743" si="143">SUM(D742)</f>
        <v>6.6000000000000003E-2</v>
      </c>
      <c r="E743" s="28">
        <f t="shared" si="143"/>
        <v>3.125</v>
      </c>
      <c r="F743" s="28">
        <f t="shared" si="143"/>
        <v>1.6910000000000001</v>
      </c>
      <c r="G743" s="28">
        <f t="shared" si="143"/>
        <v>3.1909999999999998</v>
      </c>
      <c r="H743" s="12"/>
      <c r="I743" s="12"/>
      <c r="J743" s="12"/>
      <c r="K743" s="13"/>
      <c r="L743" s="48"/>
    </row>
    <row r="744" spans="2:12" ht="29.25" hidden="1" customHeight="1" x14ac:dyDescent="0.4">
      <c r="B744" s="47"/>
      <c r="C744" s="9" t="s">
        <v>22</v>
      </c>
      <c r="D744" s="20">
        <f>D740*D743</f>
        <v>2996.4</v>
      </c>
      <c r="E744" s="20">
        <f t="shared" ref="E744:J744" si="144">E740*E743</f>
        <v>125000</v>
      </c>
      <c r="F744" s="20">
        <f t="shared" si="144"/>
        <v>50222.700000000004</v>
      </c>
      <c r="G744" s="20">
        <f t="shared" si="144"/>
        <v>94134.5</v>
      </c>
      <c r="H744" s="20">
        <f t="shared" si="144"/>
        <v>0</v>
      </c>
      <c r="I744" s="20">
        <f t="shared" si="144"/>
        <v>0</v>
      </c>
      <c r="J744" s="20">
        <f t="shared" si="144"/>
        <v>0</v>
      </c>
      <c r="K744" s="13"/>
      <c r="L744" s="48"/>
    </row>
    <row r="745" spans="2:12" ht="29.25" hidden="1" customHeight="1" x14ac:dyDescent="0.15">
      <c r="B745" s="47"/>
      <c r="C745" s="15"/>
      <c r="D745" s="16"/>
      <c r="E745" s="34" t="s">
        <v>23</v>
      </c>
      <c r="F745" s="16"/>
      <c r="G745" s="16"/>
      <c r="H745" s="18" t="s">
        <v>24</v>
      </c>
      <c r="I745" s="68">
        <f>SUM(D744:J744)</f>
        <v>272353.59999999998</v>
      </c>
      <c r="J745" s="69"/>
      <c r="K745" s="19" t="s">
        <v>25</v>
      </c>
      <c r="L745" s="48"/>
    </row>
    <row r="746" spans="2:12" ht="29.25" customHeight="1" x14ac:dyDescent="0.15">
      <c r="B746" s="47"/>
      <c r="C746" s="32"/>
      <c r="D746" s="33"/>
      <c r="E746" s="34"/>
      <c r="F746" s="33"/>
      <c r="G746" s="33"/>
      <c r="H746" s="34"/>
      <c r="I746" s="35"/>
      <c r="J746" s="36"/>
      <c r="K746" s="37"/>
      <c r="L746" s="48"/>
    </row>
    <row r="747" spans="2:12" ht="28.5" customHeight="1" x14ac:dyDescent="0.4">
      <c r="B747" s="47"/>
      <c r="C747" s="49" t="s">
        <v>133</v>
      </c>
      <c r="D747" s="33"/>
      <c r="E747" s="33"/>
      <c r="F747" s="33"/>
      <c r="G747" s="33"/>
      <c r="H747" s="50"/>
      <c r="I747" s="33"/>
      <c r="J747" s="77"/>
      <c r="K747" s="77"/>
      <c r="L747" s="48"/>
    </row>
    <row r="748" spans="2:12" ht="28.5" customHeight="1" x14ac:dyDescent="0.4">
      <c r="B748" s="47"/>
      <c r="C748" s="49" t="s">
        <v>134</v>
      </c>
      <c r="D748" s="33"/>
      <c r="E748" s="33"/>
      <c r="F748" s="33"/>
      <c r="G748" s="33"/>
      <c r="H748" s="50"/>
      <c r="I748" s="33"/>
      <c r="J748" s="51"/>
      <c r="K748" s="51"/>
      <c r="L748" s="48"/>
    </row>
    <row r="749" spans="2:12" ht="30" customHeight="1" x14ac:dyDescent="0.4">
      <c r="B749" s="47"/>
      <c r="C749" s="52" t="s">
        <v>135</v>
      </c>
      <c r="D749" s="53"/>
      <c r="E749" s="53"/>
      <c r="F749" s="53"/>
      <c r="G749" s="53"/>
      <c r="H749" s="53"/>
      <c r="I749" s="33"/>
      <c r="J749" s="2"/>
      <c r="K749" s="3" t="s">
        <v>147</v>
      </c>
      <c r="L749" s="48"/>
    </row>
    <row r="750" spans="2:12" ht="30" customHeight="1" x14ac:dyDescent="0.4">
      <c r="B750" s="47"/>
      <c r="C750" s="4" t="s">
        <v>10</v>
      </c>
      <c r="D750" s="70" t="s">
        <v>11</v>
      </c>
      <c r="E750" s="70"/>
      <c r="F750" s="70"/>
      <c r="G750" s="70"/>
      <c r="H750" s="70"/>
      <c r="I750" s="70"/>
      <c r="J750" s="70"/>
      <c r="K750" s="44"/>
      <c r="L750" s="48"/>
    </row>
    <row r="751" spans="2:12" ht="30" customHeight="1" x14ac:dyDescent="0.4">
      <c r="B751" s="47"/>
      <c r="C751" s="5" t="s">
        <v>12</v>
      </c>
      <c r="D751" s="6" t="s">
        <v>13</v>
      </c>
      <c r="E751" s="7" t="s">
        <v>14</v>
      </c>
      <c r="F751" s="8" t="s">
        <v>15</v>
      </c>
      <c r="G751" s="7" t="s">
        <v>16</v>
      </c>
      <c r="H751" s="7" t="s">
        <v>17</v>
      </c>
      <c r="I751" s="7" t="s">
        <v>18</v>
      </c>
      <c r="J751" s="7" t="s">
        <v>19</v>
      </c>
      <c r="K751" s="7"/>
      <c r="L751" s="48"/>
    </row>
    <row r="752" spans="2:12" ht="30" hidden="1" customHeight="1" x14ac:dyDescent="0.4">
      <c r="B752" s="47"/>
      <c r="C752" s="9" t="s">
        <v>20</v>
      </c>
      <c r="D752" s="10">
        <v>69800</v>
      </c>
      <c r="E752" s="10">
        <v>64800</v>
      </c>
      <c r="F752" s="10">
        <v>55300</v>
      </c>
      <c r="G752" s="10">
        <v>48700</v>
      </c>
      <c r="H752" s="10">
        <v>40600</v>
      </c>
      <c r="I752" s="10">
        <v>32700</v>
      </c>
      <c r="J752" s="10">
        <v>27900</v>
      </c>
      <c r="K752" s="10"/>
      <c r="L752" s="48"/>
    </row>
    <row r="753" spans="2:22" ht="30" hidden="1" customHeight="1" x14ac:dyDescent="0.4">
      <c r="B753" s="47"/>
      <c r="C753" s="11"/>
      <c r="D753" s="12"/>
      <c r="E753" s="13"/>
      <c r="F753" s="13">
        <v>1.1000000000000001</v>
      </c>
      <c r="G753" s="13">
        <v>1.9</v>
      </c>
      <c r="H753" s="13">
        <v>3</v>
      </c>
      <c r="I753" s="13">
        <v>3</v>
      </c>
      <c r="J753" s="13"/>
      <c r="K753" s="13"/>
      <c r="L753" s="48"/>
    </row>
    <row r="754" spans="2:22" ht="30" customHeight="1" x14ac:dyDescent="0.4">
      <c r="B754" s="47"/>
      <c r="C754" s="9" t="s">
        <v>21</v>
      </c>
      <c r="D754" s="12"/>
      <c r="E754" s="12"/>
      <c r="F754" s="28">
        <f t="shared" ref="F754:I754" si="145">SUM(F753)</f>
        <v>1.1000000000000001</v>
      </c>
      <c r="G754" s="28">
        <f t="shared" si="145"/>
        <v>1.9</v>
      </c>
      <c r="H754" s="28">
        <f t="shared" si="145"/>
        <v>3</v>
      </c>
      <c r="I754" s="28">
        <f t="shared" si="145"/>
        <v>3</v>
      </c>
      <c r="J754" s="12"/>
      <c r="K754" s="13"/>
      <c r="L754" s="48"/>
    </row>
    <row r="755" spans="2:22" ht="30" hidden="1" customHeight="1" x14ac:dyDescent="0.4">
      <c r="B755" s="47"/>
      <c r="C755" s="9" t="s">
        <v>22</v>
      </c>
      <c r="D755" s="20">
        <f>D752*D754</f>
        <v>0</v>
      </c>
      <c r="E755" s="20">
        <f t="shared" ref="E755:J755" si="146">E752*E754</f>
        <v>0</v>
      </c>
      <c r="F755" s="20">
        <f t="shared" si="146"/>
        <v>60830.000000000007</v>
      </c>
      <c r="G755" s="20">
        <f t="shared" si="146"/>
        <v>92530</v>
      </c>
      <c r="H755" s="20">
        <f t="shared" si="146"/>
        <v>121800</v>
      </c>
      <c r="I755" s="20">
        <f t="shared" si="146"/>
        <v>98100</v>
      </c>
      <c r="J755" s="20">
        <f t="shared" si="146"/>
        <v>0</v>
      </c>
      <c r="K755" s="13"/>
      <c r="L755" s="48"/>
    </row>
    <row r="756" spans="2:22" ht="30" hidden="1" customHeight="1" x14ac:dyDescent="0.15">
      <c r="B756" s="47"/>
      <c r="C756" s="15"/>
      <c r="D756" s="16"/>
      <c r="E756" s="34" t="s">
        <v>23</v>
      </c>
      <c r="F756" s="16"/>
      <c r="G756" s="16"/>
      <c r="H756" s="18" t="s">
        <v>24</v>
      </c>
      <c r="I756" s="68">
        <f>SUM(D755:J755)</f>
        <v>373260</v>
      </c>
      <c r="J756" s="69"/>
      <c r="K756" s="19" t="s">
        <v>25</v>
      </c>
      <c r="L756" s="48"/>
    </row>
    <row r="757" spans="2:22" ht="30" customHeight="1" x14ac:dyDescent="0.15">
      <c r="B757" s="47"/>
      <c r="C757" s="32"/>
      <c r="D757" s="33"/>
      <c r="E757" s="34"/>
      <c r="F757" s="33"/>
      <c r="G757" s="33"/>
      <c r="H757" s="34"/>
      <c r="I757" s="35"/>
      <c r="J757" s="36"/>
      <c r="K757" s="37"/>
      <c r="L757" s="48"/>
    </row>
    <row r="758" spans="2:22" ht="30" customHeight="1" x14ac:dyDescent="0.15">
      <c r="B758" s="47"/>
      <c r="C758" s="49" t="s">
        <v>136</v>
      </c>
      <c r="D758" s="33"/>
      <c r="E758" s="33"/>
      <c r="F758" s="33"/>
      <c r="G758" s="33"/>
      <c r="H758" s="34"/>
      <c r="I758" s="34"/>
      <c r="J758" s="34"/>
      <c r="K758" s="37"/>
      <c r="L758" s="48"/>
      <c r="V758" s="1" t="s">
        <v>151</v>
      </c>
    </row>
    <row r="759" spans="2:22" ht="30" hidden="1" customHeight="1" x14ac:dyDescent="0.15">
      <c r="B759" s="47"/>
      <c r="C759" s="49" t="s">
        <v>137</v>
      </c>
      <c r="D759" s="33"/>
      <c r="E759" s="33"/>
      <c r="F759" s="33"/>
      <c r="G759" s="33"/>
      <c r="H759" s="34"/>
      <c r="I759" s="34"/>
      <c r="J759" s="34"/>
      <c r="K759" s="37"/>
      <c r="L759" s="48"/>
    </row>
    <row r="760" spans="2:22" ht="30" hidden="1" customHeight="1" x14ac:dyDescent="0.4">
      <c r="B760" s="47"/>
      <c r="C760" s="52" t="s">
        <v>138</v>
      </c>
      <c r="D760" s="53"/>
      <c r="E760" s="53"/>
      <c r="F760" s="53"/>
      <c r="G760" s="53"/>
      <c r="H760" s="53"/>
      <c r="I760" s="33"/>
      <c r="J760" s="2"/>
      <c r="K760" s="3" t="s">
        <v>139</v>
      </c>
      <c r="L760" s="48"/>
    </row>
    <row r="761" spans="2:22" ht="30" hidden="1" customHeight="1" x14ac:dyDescent="0.4">
      <c r="B761" s="47"/>
      <c r="C761" s="4" t="s">
        <v>10</v>
      </c>
      <c r="D761" s="70" t="s">
        <v>11</v>
      </c>
      <c r="E761" s="70"/>
      <c r="F761" s="70"/>
      <c r="G761" s="70"/>
      <c r="H761" s="70"/>
      <c r="I761" s="70"/>
      <c r="J761" s="70"/>
      <c r="K761" s="44"/>
      <c r="L761" s="48"/>
    </row>
    <row r="762" spans="2:22" ht="30" hidden="1" customHeight="1" x14ac:dyDescent="0.4">
      <c r="B762" s="47"/>
      <c r="C762" s="5" t="s">
        <v>12</v>
      </c>
      <c r="D762" s="6" t="s">
        <v>13</v>
      </c>
      <c r="E762" s="7" t="s">
        <v>14</v>
      </c>
      <c r="F762" s="8" t="s">
        <v>15</v>
      </c>
      <c r="G762" s="7" t="s">
        <v>16</v>
      </c>
      <c r="H762" s="7" t="s">
        <v>17</v>
      </c>
      <c r="I762" s="7" t="s">
        <v>18</v>
      </c>
      <c r="J762" s="7" t="s">
        <v>19</v>
      </c>
      <c r="K762" s="7"/>
      <c r="L762" s="48"/>
    </row>
    <row r="763" spans="2:22" ht="30" hidden="1" customHeight="1" x14ac:dyDescent="0.4">
      <c r="B763" s="47"/>
      <c r="C763" s="9" t="s">
        <v>20</v>
      </c>
      <c r="D763" s="10">
        <v>69800</v>
      </c>
      <c r="E763" s="10">
        <v>64800</v>
      </c>
      <c r="F763" s="10">
        <v>55300</v>
      </c>
      <c r="G763" s="10">
        <v>48700</v>
      </c>
      <c r="H763" s="10">
        <v>40600</v>
      </c>
      <c r="I763" s="10">
        <v>32700</v>
      </c>
      <c r="J763" s="10">
        <v>27900</v>
      </c>
      <c r="K763" s="13"/>
      <c r="L763" s="48"/>
    </row>
    <row r="764" spans="2:22" ht="30" hidden="1" customHeight="1" x14ac:dyDescent="0.4">
      <c r="B764" s="47"/>
      <c r="C764" s="11" t="s">
        <v>140</v>
      </c>
      <c r="D764" s="12"/>
      <c r="E764" s="13"/>
      <c r="F764" s="13">
        <v>0.5</v>
      </c>
      <c r="G764" s="13">
        <v>0.5</v>
      </c>
      <c r="H764" s="13">
        <v>0.5</v>
      </c>
      <c r="I764" s="13"/>
      <c r="J764" s="13"/>
      <c r="K764" s="13"/>
      <c r="L764" s="48"/>
    </row>
    <row r="765" spans="2:22" ht="30" hidden="1" customHeight="1" x14ac:dyDescent="0.4">
      <c r="B765" s="47"/>
      <c r="C765" s="9" t="s">
        <v>21</v>
      </c>
      <c r="D765" s="12">
        <f t="shared" ref="D765:J765" si="147">SUM(D764:D764)</f>
        <v>0</v>
      </c>
      <c r="E765" s="12">
        <f t="shared" si="147"/>
        <v>0</v>
      </c>
      <c r="F765" s="12">
        <f t="shared" si="147"/>
        <v>0.5</v>
      </c>
      <c r="G765" s="12">
        <f t="shared" si="147"/>
        <v>0.5</v>
      </c>
      <c r="H765" s="12">
        <f t="shared" si="147"/>
        <v>0.5</v>
      </c>
      <c r="I765" s="12">
        <f t="shared" si="147"/>
        <v>0</v>
      </c>
      <c r="J765" s="12">
        <f t="shared" si="147"/>
        <v>0</v>
      </c>
      <c r="K765" s="13"/>
      <c r="L765" s="48"/>
    </row>
    <row r="766" spans="2:22" ht="30" hidden="1" customHeight="1" x14ac:dyDescent="0.4">
      <c r="B766" s="47"/>
      <c r="C766" s="9" t="s">
        <v>22</v>
      </c>
      <c r="D766" s="20">
        <f t="shared" ref="D766:J766" si="148">D763*D765</f>
        <v>0</v>
      </c>
      <c r="E766" s="20">
        <f t="shared" si="148"/>
        <v>0</v>
      </c>
      <c r="F766" s="20">
        <f t="shared" si="148"/>
        <v>27650</v>
      </c>
      <c r="G766" s="20">
        <f t="shared" si="148"/>
        <v>24350</v>
      </c>
      <c r="H766" s="20">
        <f t="shared" si="148"/>
        <v>20300</v>
      </c>
      <c r="I766" s="20">
        <f t="shared" si="148"/>
        <v>0</v>
      </c>
      <c r="J766" s="20">
        <f t="shared" si="148"/>
        <v>0</v>
      </c>
      <c r="K766" s="13"/>
      <c r="L766" s="48"/>
    </row>
    <row r="767" spans="2:22" ht="30" hidden="1" customHeight="1" x14ac:dyDescent="0.15">
      <c r="B767" s="47"/>
      <c r="C767" s="15"/>
      <c r="D767" s="16"/>
      <c r="E767" s="34" t="s">
        <v>23</v>
      </c>
      <c r="F767" s="16"/>
      <c r="G767" s="16"/>
      <c r="H767" s="18" t="s">
        <v>24</v>
      </c>
      <c r="I767" s="68">
        <f>SUM(D766:J766)</f>
        <v>72300</v>
      </c>
      <c r="J767" s="69"/>
      <c r="K767" s="19" t="s">
        <v>25</v>
      </c>
      <c r="L767" s="48"/>
    </row>
    <row r="768" spans="2:22" ht="30" customHeight="1" x14ac:dyDescent="0.15">
      <c r="B768" s="47"/>
      <c r="C768" s="49" t="s">
        <v>141</v>
      </c>
      <c r="D768" s="33"/>
      <c r="E768" s="33"/>
      <c r="F768" s="33"/>
      <c r="G768" s="33"/>
      <c r="H768" s="34"/>
      <c r="I768" s="34"/>
      <c r="J768" s="34"/>
      <c r="K768" s="37"/>
      <c r="L768" s="48"/>
    </row>
    <row r="769" spans="2:12" ht="30" customHeight="1" x14ac:dyDescent="0.4">
      <c r="B769" s="47"/>
      <c r="C769" s="52" t="s">
        <v>142</v>
      </c>
      <c r="D769" s="53"/>
      <c r="E769" s="53"/>
      <c r="F769" s="53"/>
      <c r="G769" s="53"/>
      <c r="H769" s="53"/>
      <c r="I769" s="33"/>
      <c r="J769" s="2"/>
      <c r="K769" s="3" t="s">
        <v>147</v>
      </c>
      <c r="L769" s="48"/>
    </row>
    <row r="770" spans="2:12" ht="30" customHeight="1" x14ac:dyDescent="0.4">
      <c r="B770" s="47"/>
      <c r="C770" s="4" t="s">
        <v>10</v>
      </c>
      <c r="D770" s="70" t="s">
        <v>11</v>
      </c>
      <c r="E770" s="70"/>
      <c r="F770" s="70"/>
      <c r="G770" s="70"/>
      <c r="H770" s="70"/>
      <c r="I770" s="70"/>
      <c r="J770" s="70"/>
      <c r="K770" s="44"/>
      <c r="L770" s="48"/>
    </row>
    <row r="771" spans="2:12" ht="30" customHeight="1" x14ac:dyDescent="0.4">
      <c r="B771" s="47"/>
      <c r="C771" s="5" t="s">
        <v>12</v>
      </c>
      <c r="D771" s="6" t="s">
        <v>13</v>
      </c>
      <c r="E771" s="7" t="s">
        <v>14</v>
      </c>
      <c r="F771" s="8" t="s">
        <v>15</v>
      </c>
      <c r="G771" s="7" t="s">
        <v>16</v>
      </c>
      <c r="H771" s="7" t="s">
        <v>17</v>
      </c>
      <c r="I771" s="7" t="s">
        <v>18</v>
      </c>
      <c r="J771" s="7" t="s">
        <v>19</v>
      </c>
      <c r="K771" s="7"/>
      <c r="L771" s="48"/>
    </row>
    <row r="772" spans="2:12" ht="30" hidden="1" customHeight="1" x14ac:dyDescent="0.4">
      <c r="B772" s="47"/>
      <c r="C772" s="9" t="s">
        <v>20</v>
      </c>
      <c r="D772" s="10">
        <v>69800</v>
      </c>
      <c r="E772" s="10">
        <v>64800</v>
      </c>
      <c r="F772" s="10">
        <v>55300</v>
      </c>
      <c r="G772" s="10">
        <v>48700</v>
      </c>
      <c r="H772" s="10">
        <v>40600</v>
      </c>
      <c r="I772" s="10">
        <v>32700</v>
      </c>
      <c r="J772" s="10">
        <v>27900</v>
      </c>
      <c r="K772" s="13"/>
      <c r="L772" s="48"/>
    </row>
    <row r="773" spans="2:12" ht="30" hidden="1" customHeight="1" x14ac:dyDescent="0.4">
      <c r="B773" s="47"/>
      <c r="C773" s="11"/>
      <c r="D773" s="12"/>
      <c r="E773" s="13"/>
      <c r="F773" s="13">
        <v>3</v>
      </c>
      <c r="G773" s="13">
        <v>6</v>
      </c>
      <c r="H773" s="13">
        <v>6</v>
      </c>
      <c r="I773" s="13"/>
      <c r="J773" s="13"/>
      <c r="K773" s="13"/>
      <c r="L773" s="48"/>
    </row>
    <row r="774" spans="2:12" ht="30" customHeight="1" x14ac:dyDescent="0.4">
      <c r="B774" s="47"/>
      <c r="C774" s="9" t="s">
        <v>21</v>
      </c>
      <c r="D774" s="12"/>
      <c r="E774" s="12"/>
      <c r="F774" s="28">
        <f t="shared" ref="F774:H774" si="149">SUM(F773)</f>
        <v>3</v>
      </c>
      <c r="G774" s="28">
        <f t="shared" si="149"/>
        <v>6</v>
      </c>
      <c r="H774" s="28">
        <f t="shared" si="149"/>
        <v>6</v>
      </c>
      <c r="I774" s="12"/>
      <c r="J774" s="12"/>
      <c r="K774" s="13"/>
      <c r="L774" s="48"/>
    </row>
    <row r="775" spans="2:12" ht="30" hidden="1" customHeight="1" x14ac:dyDescent="0.4">
      <c r="B775" s="47"/>
      <c r="C775" s="9" t="s">
        <v>22</v>
      </c>
      <c r="D775" s="20">
        <f>D772*D774</f>
        <v>0</v>
      </c>
      <c r="E775" s="20">
        <f t="shared" ref="E775:J775" si="150">E772*E774</f>
        <v>0</v>
      </c>
      <c r="F775" s="20">
        <f t="shared" si="150"/>
        <v>165900</v>
      </c>
      <c r="G775" s="20">
        <f t="shared" si="150"/>
        <v>292200</v>
      </c>
      <c r="H775" s="20">
        <f t="shared" si="150"/>
        <v>243600</v>
      </c>
      <c r="I775" s="20">
        <f t="shared" si="150"/>
        <v>0</v>
      </c>
      <c r="J775" s="20">
        <f t="shared" si="150"/>
        <v>0</v>
      </c>
      <c r="K775" s="13"/>
      <c r="L775" s="48"/>
    </row>
    <row r="776" spans="2:12" ht="30" hidden="1" customHeight="1" x14ac:dyDescent="0.15">
      <c r="B776" s="47"/>
      <c r="C776" s="15"/>
      <c r="D776" s="16"/>
      <c r="E776" s="34" t="s">
        <v>23</v>
      </c>
      <c r="F776" s="16"/>
      <c r="G776" s="16"/>
      <c r="H776" s="18" t="s">
        <v>24</v>
      </c>
      <c r="I776" s="68">
        <f>SUM(D775:J775)</f>
        <v>701700</v>
      </c>
      <c r="J776" s="69"/>
      <c r="K776" s="19" t="s">
        <v>25</v>
      </c>
      <c r="L776" s="48"/>
    </row>
    <row r="777" spans="2:12" ht="30" customHeight="1" x14ac:dyDescent="0.15">
      <c r="B777" s="47"/>
      <c r="C777" s="32"/>
      <c r="D777" s="33"/>
      <c r="E777" s="34"/>
      <c r="F777" s="33"/>
      <c r="G777" s="33"/>
      <c r="H777" s="34"/>
      <c r="I777" s="35"/>
      <c r="J777" s="36"/>
      <c r="K777" s="37"/>
      <c r="L777" s="48"/>
    </row>
    <row r="778" spans="2:12" ht="28.5" customHeight="1" x14ac:dyDescent="0.4">
      <c r="B778" s="47"/>
      <c r="C778" s="33"/>
      <c r="D778" s="33"/>
      <c r="E778" s="33"/>
      <c r="F778" s="33"/>
      <c r="G778" s="33"/>
      <c r="H778" s="33"/>
      <c r="I778" s="33"/>
      <c r="J778" s="33"/>
      <c r="K778" s="33"/>
      <c r="L778" s="48"/>
    </row>
    <row r="779" spans="2:12" ht="28.5" customHeight="1" x14ac:dyDescent="0.4">
      <c r="B779" s="55"/>
      <c r="C779" s="56"/>
      <c r="D779" s="56"/>
      <c r="E779" s="56"/>
      <c r="F779" s="56"/>
      <c r="G779" s="56"/>
      <c r="H779" s="56"/>
      <c r="I779" s="56"/>
      <c r="J779" s="56"/>
      <c r="K779" s="56"/>
      <c r="L779" s="57"/>
    </row>
    <row r="780" spans="2:12" ht="16.5" customHeight="1" x14ac:dyDescent="0.4">
      <c r="B780" s="33"/>
      <c r="C780" s="33"/>
      <c r="D780" s="33"/>
      <c r="E780" s="33"/>
      <c r="F780" s="33"/>
      <c r="G780" s="33"/>
      <c r="H780" s="33"/>
      <c r="I780" s="33"/>
      <c r="J780" s="33"/>
      <c r="K780" s="33"/>
      <c r="L780" s="33"/>
    </row>
    <row r="781" spans="2:12" ht="28.5" customHeight="1" x14ac:dyDescent="0.4"/>
    <row r="782" spans="2:12" ht="28.5" customHeight="1" x14ac:dyDescent="0.4"/>
    <row r="783" spans="2:12" ht="28.5" customHeight="1" x14ac:dyDescent="0.4"/>
    <row r="784" spans="2:12" ht="28.5" customHeight="1" x14ac:dyDescent="0.4"/>
    <row r="785" ht="28.5" customHeight="1" x14ac:dyDescent="0.4"/>
    <row r="786" ht="28.5" customHeight="1" x14ac:dyDescent="0.4"/>
    <row r="787" ht="28.5" customHeight="1" x14ac:dyDescent="0.4"/>
    <row r="788" ht="28.5" customHeight="1" x14ac:dyDescent="0.4"/>
    <row r="789" ht="28.5" customHeight="1" x14ac:dyDescent="0.4"/>
    <row r="790" ht="28.5" customHeight="1" x14ac:dyDescent="0.4"/>
  </sheetData>
  <mergeCells count="155">
    <mergeCell ref="I756:J756"/>
    <mergeCell ref="D761:J761"/>
    <mergeCell ref="I767:J767"/>
    <mergeCell ref="D770:J770"/>
    <mergeCell ref="I776:J776"/>
    <mergeCell ref="D728:J728"/>
    <mergeCell ref="I735:J735"/>
    <mergeCell ref="D738:J738"/>
    <mergeCell ref="I745:J745"/>
    <mergeCell ref="J747:K747"/>
    <mergeCell ref="D750:J750"/>
    <mergeCell ref="D693:J693"/>
    <mergeCell ref="I700:J700"/>
    <mergeCell ref="D703:J703"/>
    <mergeCell ref="I710:J710"/>
    <mergeCell ref="D713:J713"/>
    <mergeCell ref="I720:J720"/>
    <mergeCell ref="D663:J663"/>
    <mergeCell ref="I670:J670"/>
    <mergeCell ref="D673:J673"/>
    <mergeCell ref="I680:J680"/>
    <mergeCell ref="D683:J683"/>
    <mergeCell ref="I690:J690"/>
    <mergeCell ref="D628:J628"/>
    <mergeCell ref="I635:J635"/>
    <mergeCell ref="D643:J643"/>
    <mergeCell ref="I650:J650"/>
    <mergeCell ref="D653:J653"/>
    <mergeCell ref="I660:J660"/>
    <mergeCell ref="D598:J598"/>
    <mergeCell ref="I605:J605"/>
    <mergeCell ref="D608:J608"/>
    <mergeCell ref="I615:J615"/>
    <mergeCell ref="D618:J618"/>
    <mergeCell ref="I625:J625"/>
    <mergeCell ref="D568:J568"/>
    <mergeCell ref="I575:J575"/>
    <mergeCell ref="D578:J578"/>
    <mergeCell ref="I585:J585"/>
    <mergeCell ref="D588:J588"/>
    <mergeCell ref="I595:J595"/>
    <mergeCell ref="D530:J530"/>
    <mergeCell ref="I538:J538"/>
    <mergeCell ref="D541:J541"/>
    <mergeCell ref="I548:J548"/>
    <mergeCell ref="D555:J555"/>
    <mergeCell ref="I565:J565"/>
    <mergeCell ref="D500:J500"/>
    <mergeCell ref="I507:J507"/>
    <mergeCell ref="D510:J510"/>
    <mergeCell ref="I517:J517"/>
    <mergeCell ref="D520:J520"/>
    <mergeCell ref="I527:J527"/>
    <mergeCell ref="D481:J481"/>
    <mergeCell ref="I487:J487"/>
    <mergeCell ref="D489:H489"/>
    <mergeCell ref="D490:J490"/>
    <mergeCell ref="I497:J497"/>
    <mergeCell ref="D499:H499"/>
    <mergeCell ref="I451:J451"/>
    <mergeCell ref="D455:J455"/>
    <mergeCell ref="I461:J461"/>
    <mergeCell ref="D471:J471"/>
    <mergeCell ref="I477:J477"/>
    <mergeCell ref="J479:K479"/>
    <mergeCell ref="I421:J421"/>
    <mergeCell ref="D425:J425"/>
    <mergeCell ref="I431:J431"/>
    <mergeCell ref="D435:J435"/>
    <mergeCell ref="I441:J441"/>
    <mergeCell ref="D445:J445"/>
    <mergeCell ref="D387:J387"/>
    <mergeCell ref="I393:J393"/>
    <mergeCell ref="D404:J404"/>
    <mergeCell ref="I410:J410"/>
    <mergeCell ref="J412:K412"/>
    <mergeCell ref="D415:J415"/>
    <mergeCell ref="D367:J367"/>
    <mergeCell ref="I373:J373"/>
    <mergeCell ref="J375:K375"/>
    <mergeCell ref="D377:J377"/>
    <mergeCell ref="I383:J383"/>
    <mergeCell ref="J385:K385"/>
    <mergeCell ref="D347:J347"/>
    <mergeCell ref="I353:J353"/>
    <mergeCell ref="J355:K355"/>
    <mergeCell ref="D357:J357"/>
    <mergeCell ref="I363:J363"/>
    <mergeCell ref="J365:K365"/>
    <mergeCell ref="D309:J309"/>
    <mergeCell ref="I315:J315"/>
    <mergeCell ref="D319:J319"/>
    <mergeCell ref="I325:J325"/>
    <mergeCell ref="D336:J336"/>
    <mergeCell ref="I342:J342"/>
    <mergeCell ref="I284:J284"/>
    <mergeCell ref="J286:K286"/>
    <mergeCell ref="D289:J289"/>
    <mergeCell ref="I295:J295"/>
    <mergeCell ref="D299:J299"/>
    <mergeCell ref="I305:J305"/>
    <mergeCell ref="I248:J248"/>
    <mergeCell ref="D252:J252"/>
    <mergeCell ref="I258:J258"/>
    <mergeCell ref="D268:J268"/>
    <mergeCell ref="I274:J274"/>
    <mergeCell ref="D278:J278"/>
    <mergeCell ref="I220:J220"/>
    <mergeCell ref="D224:J224"/>
    <mergeCell ref="I230:J230"/>
    <mergeCell ref="D233:J233"/>
    <mergeCell ref="I239:J239"/>
    <mergeCell ref="D242:J242"/>
    <mergeCell ref="D195:J195"/>
    <mergeCell ref="I201:J201"/>
    <mergeCell ref="J202:K202"/>
    <mergeCell ref="D204:J204"/>
    <mergeCell ref="I210:J210"/>
    <mergeCell ref="D214:J214"/>
    <mergeCell ref="I168:J168"/>
    <mergeCell ref="J170:K170"/>
    <mergeCell ref="D172:J172"/>
    <mergeCell ref="I178:J178"/>
    <mergeCell ref="D181:J181"/>
    <mergeCell ref="I187:J187"/>
    <mergeCell ref="I139:J139"/>
    <mergeCell ref="D142:J142"/>
    <mergeCell ref="I148:J148"/>
    <mergeCell ref="D152:J152"/>
    <mergeCell ref="I158:J158"/>
    <mergeCell ref="D162:J162"/>
    <mergeCell ref="D110:J110"/>
    <mergeCell ref="I116:J116"/>
    <mergeCell ref="D123:J123"/>
    <mergeCell ref="I129:J129"/>
    <mergeCell ref="J131:K131"/>
    <mergeCell ref="D133:J133"/>
    <mergeCell ref="I88:J88"/>
    <mergeCell ref="D92:J92"/>
    <mergeCell ref="I98:J98"/>
    <mergeCell ref="D101:J101"/>
    <mergeCell ref="I107:J107"/>
    <mergeCell ref="J108:K108"/>
    <mergeCell ref="I60:J60"/>
    <mergeCell ref="D63:J63"/>
    <mergeCell ref="I69:J69"/>
    <mergeCell ref="D72:J72"/>
    <mergeCell ref="I78:J78"/>
    <mergeCell ref="D82:J82"/>
    <mergeCell ref="C3:K6"/>
    <mergeCell ref="C19:K19"/>
    <mergeCell ref="C23:K44"/>
    <mergeCell ref="C49:L49"/>
    <mergeCell ref="J51:K51"/>
    <mergeCell ref="D54:J54"/>
  </mergeCells>
  <phoneticPr fontId="1"/>
  <pageMargins left="0.70866141732283472" right="0.51181102362204722" top="0.55118110236220474" bottom="0.55118110236220474" header="0.31496062992125984" footer="0.31496062992125984"/>
  <pageSetup paperSize="9" scale="59" orientation="portrait" r:id="rId1"/>
  <rowBreaks count="9" manualBreakCount="9">
    <brk id="118" max="12" man="1"/>
    <brk id="190" max="12" man="1"/>
    <brk id="262" max="12" man="1"/>
    <brk id="330" max="12" man="1"/>
    <brk id="398" max="12" man="1"/>
    <brk id="466" max="12" man="1"/>
    <brk id="550" max="12" man="1"/>
    <brk id="638" max="12" man="1"/>
    <brk id="723"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見積参考資料</vt:lpstr>
      <vt:lpstr>見積参考資料!Print_Area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2021-02-03T10:22:19Z</cp:lastPrinted>
  <dcterms:created xsi:type="dcterms:W3CDTF">2020-12-07T09:03:28Z</dcterms:created>
  <dcterms:modified xsi:type="dcterms:W3CDTF">2021-04-12T08:27:48Z</dcterms:modified>
</cp:coreProperties>
</file>